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laneacion\Documents\Documentos\2020 SFR\SEGUIMIENTO INFORMACION POAS\FINALES POA 2020\3er trimrestre POA 2020\"/>
    </mc:Choice>
  </mc:AlternateContent>
  <xr:revisionPtr revIDLastSave="0" documentId="13_ncr:1_{A10DA4C8-794A-48C9-B363-7610854DD4E9}" xr6:coauthVersionLast="45" xr6:coauthVersionMax="45" xr10:uidLastSave="{00000000-0000-0000-0000-000000000000}"/>
  <bookViews>
    <workbookView xWindow="-120" yWindow="-120" windowWidth="20730" windowHeight="11160" firstSheet="1" activeTab="1" xr2:uid="{00000000-000D-0000-FFFF-FFFF00000000}"/>
  </bookViews>
  <sheets>
    <sheet name="8OBRAS PUBLICAS" sheetId="15" r:id="rId1"/>
    <sheet name="POA OBRAS PUBLICAS 2020 " sheetId="17" r:id="rId2"/>
  </sheets>
  <calcPr calcId="181029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W46" i="17" l="1"/>
  <c r="AU46" i="17"/>
  <c r="AS46" i="17"/>
  <c r="AQ46" i="17"/>
  <c r="AO46" i="17"/>
  <c r="AM46" i="17"/>
  <c r="AK46" i="17"/>
  <c r="AI46" i="17"/>
  <c r="AW45" i="17"/>
  <c r="AU45" i="17"/>
  <c r="AS45" i="17"/>
  <c r="AQ45" i="17"/>
  <c r="AO45" i="17"/>
  <c r="AM45" i="17"/>
  <c r="AK45" i="17"/>
  <c r="AI45" i="17"/>
  <c r="AW20" i="17"/>
  <c r="AU20" i="17"/>
  <c r="AS20" i="17"/>
  <c r="AQ20" i="17"/>
  <c r="AO20" i="17"/>
  <c r="AM20" i="17"/>
  <c r="AK20" i="17"/>
  <c r="AI20" i="17"/>
  <c r="AW19" i="17"/>
  <c r="AU19" i="17"/>
  <c r="AS19" i="17"/>
  <c r="AQ19" i="17"/>
  <c r="AO19" i="17"/>
  <c r="AM19" i="17"/>
  <c r="AK19" i="17"/>
  <c r="AI19" i="17"/>
  <c r="AY19" i="17" s="1"/>
  <c r="AW44" i="17"/>
  <c r="AU44" i="17"/>
  <c r="AS44" i="17"/>
  <c r="AQ44" i="17"/>
  <c r="AO44" i="17"/>
  <c r="AM44" i="17"/>
  <c r="AK44" i="17"/>
  <c r="AI44" i="17"/>
  <c r="AW16" i="17"/>
  <c r="AU16" i="17"/>
  <c r="AS16" i="17"/>
  <c r="AQ16" i="17"/>
  <c r="AO16" i="17"/>
  <c r="AM16" i="17"/>
  <c r="AK16" i="17"/>
  <c r="AI16" i="17"/>
  <c r="AW15" i="17"/>
  <c r="AU15" i="17"/>
  <c r="AS15" i="17"/>
  <c r="AQ15" i="17"/>
  <c r="AO15" i="17"/>
  <c r="AM15" i="17"/>
  <c r="AK15" i="17"/>
  <c r="AI15" i="17"/>
  <c r="AW14" i="17"/>
  <c r="AU14" i="17"/>
  <c r="AS14" i="17"/>
  <c r="AQ14" i="17"/>
  <c r="AO14" i="17"/>
  <c r="AM14" i="17"/>
  <c r="AK14" i="17"/>
  <c r="AI14" i="17"/>
  <c r="AW36" i="17"/>
  <c r="AU36" i="17"/>
  <c r="AS36" i="17"/>
  <c r="AQ36" i="17"/>
  <c r="AO36" i="17"/>
  <c r="AM36" i="17"/>
  <c r="AK36" i="17"/>
  <c r="AI36" i="17"/>
  <c r="AW35" i="17"/>
  <c r="AU35" i="17"/>
  <c r="AS35" i="17"/>
  <c r="AQ35" i="17"/>
  <c r="AO35" i="17"/>
  <c r="AM35" i="17"/>
  <c r="AK35" i="17"/>
  <c r="AI35" i="17"/>
  <c r="AW34" i="17"/>
  <c r="AU34" i="17"/>
  <c r="AS34" i="17"/>
  <c r="AQ34" i="17"/>
  <c r="AO34" i="17"/>
  <c r="AM34" i="17"/>
  <c r="AK34" i="17"/>
  <c r="AI34" i="17"/>
  <c r="AZ48" i="17"/>
  <c r="AX48" i="17"/>
  <c r="AW48" i="17"/>
  <c r="AU48" i="17"/>
  <c r="AS48" i="17"/>
  <c r="AQ48" i="17"/>
  <c r="AO48" i="17"/>
  <c r="AM48" i="17"/>
  <c r="AK48" i="17"/>
  <c r="AI48" i="17"/>
  <c r="AZ47" i="17"/>
  <c r="AX47" i="17"/>
  <c r="AW47" i="17"/>
  <c r="AU47" i="17"/>
  <c r="AS47" i="17"/>
  <c r="AQ47" i="17"/>
  <c r="AO47" i="17"/>
  <c r="AM47" i="17"/>
  <c r="AK47" i="17"/>
  <c r="AI47" i="17"/>
  <c r="AZ46" i="17"/>
  <c r="AX46" i="17"/>
  <c r="AZ45" i="17"/>
  <c r="AX45" i="17"/>
  <c r="AZ44" i="17"/>
  <c r="AX44" i="17"/>
  <c r="AZ43" i="17"/>
  <c r="AX43" i="17"/>
  <c r="AW43" i="17"/>
  <c r="AU43" i="17"/>
  <c r="AS43" i="17"/>
  <c r="AQ43" i="17"/>
  <c r="AO43" i="17"/>
  <c r="AM43" i="17"/>
  <c r="AK43" i="17"/>
  <c r="AI43" i="17"/>
  <c r="AZ42" i="17"/>
  <c r="AX42" i="17"/>
  <c r="AW42" i="17"/>
  <c r="AU42" i="17"/>
  <c r="AS42" i="17"/>
  <c r="AQ42" i="17"/>
  <c r="AO42" i="17"/>
  <c r="AM42" i="17"/>
  <c r="AK42" i="17"/>
  <c r="AI42" i="17"/>
  <c r="AZ41" i="17"/>
  <c r="AX41" i="17"/>
  <c r="AW41" i="17"/>
  <c r="AU41" i="17"/>
  <c r="AS41" i="17"/>
  <c r="AQ41" i="17"/>
  <c r="AO41" i="17"/>
  <c r="AM41" i="17"/>
  <c r="AK41" i="17"/>
  <c r="AI41" i="17"/>
  <c r="AZ40" i="17"/>
  <c r="AX40" i="17"/>
  <c r="AW40" i="17"/>
  <c r="AU40" i="17"/>
  <c r="AS40" i="17"/>
  <c r="AQ40" i="17"/>
  <c r="AO40" i="17"/>
  <c r="AM40" i="17"/>
  <c r="AK40" i="17"/>
  <c r="AI40" i="17"/>
  <c r="AZ39" i="17"/>
  <c r="AX39" i="17"/>
  <c r="AW39" i="17"/>
  <c r="AU39" i="17"/>
  <c r="AS39" i="17"/>
  <c r="AQ39" i="17"/>
  <c r="AO39" i="17"/>
  <c r="AM39" i="17"/>
  <c r="AK39" i="17"/>
  <c r="AI39" i="17"/>
  <c r="AZ38" i="17"/>
  <c r="AX38" i="17"/>
  <c r="AW38" i="17"/>
  <c r="AU38" i="17"/>
  <c r="AS38" i="17"/>
  <c r="AQ38" i="17"/>
  <c r="AO38" i="17"/>
  <c r="AM38" i="17"/>
  <c r="AK38" i="17"/>
  <c r="AI38" i="17"/>
  <c r="AZ37" i="17"/>
  <c r="AX37" i="17"/>
  <c r="AW37" i="17"/>
  <c r="AU37" i="17"/>
  <c r="AS37" i="17"/>
  <c r="AQ37" i="17"/>
  <c r="AO37" i="17"/>
  <c r="AM37" i="17"/>
  <c r="AK37" i="17"/>
  <c r="AI37" i="17"/>
  <c r="AZ36" i="17"/>
  <c r="AX36" i="17"/>
  <c r="BA36" i="17"/>
  <c r="AZ35" i="17"/>
  <c r="AX35" i="17"/>
  <c r="AZ34" i="17"/>
  <c r="AX34" i="17"/>
  <c r="AZ33" i="17"/>
  <c r="AX33" i="17"/>
  <c r="AW33" i="17"/>
  <c r="AU33" i="17"/>
  <c r="AS33" i="17"/>
  <c r="AQ33" i="17"/>
  <c r="AO33" i="17"/>
  <c r="AM33" i="17"/>
  <c r="AK33" i="17"/>
  <c r="AI33" i="17"/>
  <c r="AZ32" i="17"/>
  <c r="AX32" i="17"/>
  <c r="AW32" i="17"/>
  <c r="AU32" i="17"/>
  <c r="AS32" i="17"/>
  <c r="AQ32" i="17"/>
  <c r="AO32" i="17"/>
  <c r="AM32" i="17"/>
  <c r="AK32" i="17"/>
  <c r="AI32" i="17"/>
  <c r="AZ31" i="17"/>
  <c r="AX31" i="17"/>
  <c r="AW31" i="17"/>
  <c r="AU31" i="17"/>
  <c r="AS31" i="17"/>
  <c r="AQ31" i="17"/>
  <c r="AO31" i="17"/>
  <c r="AM31" i="17"/>
  <c r="AK31" i="17"/>
  <c r="AI31" i="17"/>
  <c r="AZ30" i="17"/>
  <c r="AX30" i="17"/>
  <c r="AW30" i="17"/>
  <c r="AU30" i="17"/>
  <c r="AS30" i="17"/>
  <c r="AQ30" i="17"/>
  <c r="AO30" i="17"/>
  <c r="AM30" i="17"/>
  <c r="AK30" i="17"/>
  <c r="AI30" i="17"/>
  <c r="AZ29" i="17"/>
  <c r="AX29" i="17"/>
  <c r="AW29" i="17"/>
  <c r="AU29" i="17"/>
  <c r="AS29" i="17"/>
  <c r="AQ29" i="17"/>
  <c r="AO29" i="17"/>
  <c r="AM29" i="17"/>
  <c r="AK29" i="17"/>
  <c r="AI29" i="17"/>
  <c r="AZ28" i="17"/>
  <c r="AX28" i="17"/>
  <c r="AW28" i="17"/>
  <c r="AU28" i="17"/>
  <c r="AS28" i="17"/>
  <c r="AQ28" i="17"/>
  <c r="AO28" i="17"/>
  <c r="AM28" i="17"/>
  <c r="AK28" i="17"/>
  <c r="AI28" i="17"/>
  <c r="AZ27" i="17"/>
  <c r="AX27" i="17"/>
  <c r="AW27" i="17"/>
  <c r="AU27" i="17"/>
  <c r="AS27" i="17"/>
  <c r="AQ27" i="17"/>
  <c r="AO27" i="17"/>
  <c r="AM27" i="17"/>
  <c r="AK27" i="17"/>
  <c r="AI27" i="17"/>
  <c r="AZ26" i="17"/>
  <c r="AX26" i="17"/>
  <c r="AW26" i="17"/>
  <c r="AU26" i="17"/>
  <c r="AS26" i="17"/>
  <c r="AQ26" i="17"/>
  <c r="AO26" i="17"/>
  <c r="AM26" i="17"/>
  <c r="AK26" i="17"/>
  <c r="AI26" i="17"/>
  <c r="AZ25" i="17"/>
  <c r="AX25" i="17"/>
  <c r="AW25" i="17"/>
  <c r="AU25" i="17"/>
  <c r="AS25" i="17"/>
  <c r="AQ25" i="17"/>
  <c r="AO25" i="17"/>
  <c r="AM25" i="17"/>
  <c r="AK25" i="17"/>
  <c r="AI25" i="17"/>
  <c r="AZ24" i="17"/>
  <c r="AX24" i="17"/>
  <c r="AW24" i="17"/>
  <c r="AU24" i="17"/>
  <c r="AS24" i="17"/>
  <c r="AQ24" i="17"/>
  <c r="AO24" i="17"/>
  <c r="AM24" i="17"/>
  <c r="AK24" i="17"/>
  <c r="AI24" i="17"/>
  <c r="AZ23" i="17"/>
  <c r="AX23" i="17"/>
  <c r="AW23" i="17"/>
  <c r="AU23" i="17"/>
  <c r="AS23" i="17"/>
  <c r="AQ23" i="17"/>
  <c r="AO23" i="17"/>
  <c r="AM23" i="17"/>
  <c r="AK23" i="17"/>
  <c r="AI23" i="17"/>
  <c r="AZ22" i="17"/>
  <c r="AX22" i="17"/>
  <c r="AW22" i="17"/>
  <c r="AU22" i="17"/>
  <c r="AS22" i="17"/>
  <c r="AQ22" i="17"/>
  <c r="AO22" i="17"/>
  <c r="AM22" i="17"/>
  <c r="AK22" i="17"/>
  <c r="AI22" i="17"/>
  <c r="AZ21" i="17"/>
  <c r="AX21" i="17"/>
  <c r="AW21" i="17"/>
  <c r="AU21" i="17"/>
  <c r="AS21" i="17"/>
  <c r="AQ21" i="17"/>
  <c r="AO21" i="17"/>
  <c r="AM21" i="17"/>
  <c r="AK21" i="17"/>
  <c r="AI21" i="17"/>
  <c r="AZ20" i="17"/>
  <c r="AX20" i="17"/>
  <c r="AZ19" i="17"/>
  <c r="AX19" i="17"/>
  <c r="AZ18" i="17"/>
  <c r="AX18" i="17"/>
  <c r="AW18" i="17"/>
  <c r="AU18" i="17"/>
  <c r="AS18" i="17"/>
  <c r="AQ18" i="17"/>
  <c r="AO18" i="17"/>
  <c r="AM18" i="17"/>
  <c r="AK18" i="17"/>
  <c r="AI18" i="17"/>
  <c r="AZ17" i="17"/>
  <c r="AX17" i="17"/>
  <c r="AW17" i="17"/>
  <c r="AU17" i="17"/>
  <c r="AS17" i="17"/>
  <c r="AQ17" i="17"/>
  <c r="AO17" i="17"/>
  <c r="AM17" i="17"/>
  <c r="AK17" i="17"/>
  <c r="AI17" i="17"/>
  <c r="AZ16" i="17"/>
  <c r="AX16" i="17"/>
  <c r="AZ15" i="17"/>
  <c r="AX15" i="17"/>
  <c r="AZ14" i="17"/>
  <c r="AX14" i="17"/>
  <c r="AZ13" i="17"/>
  <c r="AX13" i="17"/>
  <c r="AW13" i="17"/>
  <c r="AU13" i="17"/>
  <c r="AS13" i="17"/>
  <c r="AQ13" i="17"/>
  <c r="AO13" i="17"/>
  <c r="AM13" i="17"/>
  <c r="AK13" i="17"/>
  <c r="AI13" i="17"/>
  <c r="AZ12" i="17"/>
  <c r="AX12" i="17"/>
  <c r="AW12" i="17"/>
  <c r="AU12" i="17"/>
  <c r="AS12" i="17"/>
  <c r="AQ12" i="17"/>
  <c r="AO12" i="17"/>
  <c r="AM12" i="17"/>
  <c r="AK12" i="17"/>
  <c r="AI12" i="17"/>
  <c r="AZ11" i="17"/>
  <c r="AX11" i="17"/>
  <c r="AW11" i="17"/>
  <c r="AU11" i="17"/>
  <c r="AS11" i="17"/>
  <c r="AQ11" i="17"/>
  <c r="AO11" i="17"/>
  <c r="AM11" i="17"/>
  <c r="AK11" i="17"/>
  <c r="AI11" i="17"/>
  <c r="AZ10" i="17"/>
  <c r="AX10" i="17"/>
  <c r="AW10" i="17"/>
  <c r="AU10" i="17"/>
  <c r="AS10" i="17"/>
  <c r="AQ10" i="17"/>
  <c r="AO10" i="17"/>
  <c r="AM10" i="17"/>
  <c r="AK10" i="17"/>
  <c r="AI10" i="17"/>
  <c r="AZ9" i="17"/>
  <c r="AX9" i="17"/>
  <c r="AW9" i="17"/>
  <c r="AU9" i="17"/>
  <c r="AS9" i="17"/>
  <c r="AQ9" i="17"/>
  <c r="AO9" i="17"/>
  <c r="AM9" i="17"/>
  <c r="AK9" i="17"/>
  <c r="AI9" i="17"/>
  <c r="AZ8" i="17"/>
  <c r="AX8" i="17"/>
  <c r="AW8" i="17"/>
  <c r="AU8" i="17"/>
  <c r="AS8" i="17"/>
  <c r="AQ8" i="17"/>
  <c r="AO8" i="17"/>
  <c r="AM8" i="17"/>
  <c r="AK8" i="17"/>
  <c r="AI8" i="17"/>
  <c r="AZ7" i="17"/>
  <c r="AX7" i="17"/>
  <c r="AW7" i="17"/>
  <c r="AU7" i="17"/>
  <c r="AS7" i="17"/>
  <c r="AQ7" i="17"/>
  <c r="AO7" i="17"/>
  <c r="AM7" i="17"/>
  <c r="AK7" i="17"/>
  <c r="AI7" i="17"/>
  <c r="BA9" i="17" l="1"/>
  <c r="BA11" i="17"/>
  <c r="BA39" i="17"/>
  <c r="BA41" i="17"/>
  <c r="BA47" i="17"/>
  <c r="BA14" i="17"/>
  <c r="BA15" i="17"/>
  <c r="BA7" i="17"/>
  <c r="BA34" i="17"/>
  <c r="BA19" i="17"/>
  <c r="BA16" i="17"/>
  <c r="BA45" i="17"/>
  <c r="BA43" i="17"/>
  <c r="BA17" i="17"/>
  <c r="BA22" i="17"/>
  <c r="BA24" i="17"/>
  <c r="BA26" i="17"/>
  <c r="BA30" i="17"/>
  <c r="BA32" i="17"/>
  <c r="AY15" i="17"/>
  <c r="AY11" i="17"/>
  <c r="BA18" i="17"/>
  <c r="BA21" i="17"/>
  <c r="BA23" i="17"/>
  <c r="BA25" i="17"/>
  <c r="BA29" i="17"/>
  <c r="BA31" i="17"/>
  <c r="AY37" i="17"/>
  <c r="AY39" i="17"/>
  <c r="AY41" i="17"/>
  <c r="AY43" i="17"/>
  <c r="AY47" i="17"/>
  <c r="AY35" i="17"/>
  <c r="AY45" i="17"/>
  <c r="BA8" i="17"/>
  <c r="BA10" i="17"/>
  <c r="AY27" i="17"/>
  <c r="AY33" i="17"/>
  <c r="BA40" i="17"/>
  <c r="AY21" i="17"/>
  <c r="AY17" i="17"/>
  <c r="AY31" i="17"/>
  <c r="AY29" i="17"/>
  <c r="AY25" i="17"/>
  <c r="AY23" i="17"/>
  <c r="AY13" i="17"/>
  <c r="BA13" i="17"/>
  <c r="BA12" i="17"/>
  <c r="AY9" i="17"/>
  <c r="AY7" i="17"/>
  <c r="AY20" i="17"/>
  <c r="BA20" i="17"/>
  <c r="AY18" i="17"/>
  <c r="BA33" i="17"/>
  <c r="BA35" i="17"/>
  <c r="BA37" i="17"/>
  <c r="AY34" i="17"/>
  <c r="AY36" i="17"/>
  <c r="AY38" i="17"/>
  <c r="BA38" i="17"/>
  <c r="AY16" i="17"/>
  <c r="AY14" i="17"/>
  <c r="AY12" i="17"/>
  <c r="AY10" i="17"/>
  <c r="AY30" i="17"/>
  <c r="AY28" i="17"/>
  <c r="BA28" i="17"/>
  <c r="BA27" i="17"/>
  <c r="AY26" i="17"/>
  <c r="AY24" i="17"/>
  <c r="AY22" i="17"/>
  <c r="AY8" i="17"/>
  <c r="AY40" i="17"/>
  <c r="AY42" i="17"/>
  <c r="BA42" i="17"/>
  <c r="AY46" i="17"/>
  <c r="BA46" i="17"/>
  <c r="AY44" i="17"/>
  <c r="BA44" i="17"/>
  <c r="AY48" i="17"/>
  <c r="BA48" i="17"/>
  <c r="AY32" i="17"/>
  <c r="H2" i="15" l="1"/>
  <c r="H14" i="15"/>
  <c r="H13" i="15"/>
  <c r="H18" i="15" l="1"/>
</calcChain>
</file>

<file path=xl/sharedStrings.xml><?xml version="1.0" encoding="utf-8"?>
<sst xmlns="http://schemas.openxmlformats.org/spreadsheetml/2006/main" count="1119" uniqueCount="223">
  <si>
    <t>Núm_P</t>
  </si>
  <si>
    <t>Nombre del programa</t>
  </si>
  <si>
    <t>Origen del Recurso: Federal, Estatal, Municipal, Mixto (especificar mezcla)</t>
  </si>
  <si>
    <t>Eje Primario</t>
  </si>
  <si>
    <t>Propósito</t>
  </si>
  <si>
    <t>Objetivos</t>
  </si>
  <si>
    <t>Población Objetivo</t>
  </si>
  <si>
    <t xml:space="preserve">Nombre del Indicar (es) </t>
  </si>
  <si>
    <t>Nombre del indicador</t>
  </si>
  <si>
    <t>Perspectiva de género</t>
  </si>
  <si>
    <t>Eje 1: Municipio seguro</t>
  </si>
  <si>
    <t>Sí</t>
  </si>
  <si>
    <t>5. Crecimiento urbano ordenado</t>
  </si>
  <si>
    <t>Dirección de Obra Pública</t>
  </si>
  <si>
    <t>Rehabilitación de espacios Públicos (Parques, Canchas y Espacios Deportivos)</t>
  </si>
  <si>
    <t>Federal y Municipal</t>
  </si>
  <si>
    <t>Rehabilitar al menos un espacio público en cada una de las comunidades y cabecera</t>
  </si>
  <si>
    <t>Población en General</t>
  </si>
  <si>
    <t>Rehabilitación de espacios públicos</t>
  </si>
  <si>
    <t>Porcentaje de rehabilitación de espacios públicos</t>
  </si>
  <si>
    <t>Eje 3: Bienestar para todos</t>
  </si>
  <si>
    <t>2. Mayor calidad en la educación</t>
  </si>
  <si>
    <t>Centros Integradores del Desarrollo orientada a ejecutar acciones sociales básicas de atención inmediata</t>
  </si>
  <si>
    <t>Construir 2 centros integradores del Desarrollo</t>
  </si>
  <si>
    <t>Construcción de Centros Integradores del Desarrollo</t>
  </si>
  <si>
    <t>Porcentaje de construcción de centros integradores del desarrollo</t>
  </si>
  <si>
    <t>Techados en áreas de impartición de Educación Física</t>
  </si>
  <si>
    <t>Construir 4 techumbres en nivel básico hasta preparatoria</t>
  </si>
  <si>
    <t>Estudiantes de nivel básico y preparatoria</t>
  </si>
  <si>
    <t>Construcción de Techumbres</t>
  </si>
  <si>
    <t>Porcentaje de construcción de techumbres</t>
  </si>
  <si>
    <t>6. Disminución de población y de asentamientos vulnerables</t>
  </si>
  <si>
    <t>Mejoramiento de vivienda</t>
  </si>
  <si>
    <t>Construir 100 cuartos adicionales para mejorar las viviendas de las familias con hacinamiento</t>
  </si>
  <si>
    <t>Familias con hacinamiento</t>
  </si>
  <si>
    <t>Cuartos Adicionales</t>
  </si>
  <si>
    <t>Porcentaje de cuartos adicionales</t>
  </si>
  <si>
    <t>Construcción de Redes de Agua Potable</t>
  </si>
  <si>
    <t>Eje 4: Servicios y obra pública de calidad</t>
  </si>
  <si>
    <t>1. Suficiente red de agua, drenaje y alcantarillado</t>
  </si>
  <si>
    <t>Construcción de 2 obras de red de agua potable</t>
  </si>
  <si>
    <t>Familias en donde hace falta la red de agua potable</t>
  </si>
  <si>
    <t>Obras de Construcción de Red de Agua Potable</t>
  </si>
  <si>
    <t>Porcentaje de obras de construcción de red de agua potable</t>
  </si>
  <si>
    <t>Construcción de Redes de Alcantarillado</t>
  </si>
  <si>
    <t>Construcción de 2 obras de red de alcantarillado</t>
  </si>
  <si>
    <t>Familias en donde hace falta la red de alcantarillado</t>
  </si>
  <si>
    <t>Obras de Construcción de Red de Alcantarillado</t>
  </si>
  <si>
    <t>Porcentaje de obras de construcción de red de alcantarillado</t>
  </si>
  <si>
    <t>Rehabilitación de Redes de Agua Potable</t>
  </si>
  <si>
    <t>Rehabilitación de 2 redes de agua potable</t>
  </si>
  <si>
    <t>Familias en donde hace falta la rehabilitación de la red de agua potable</t>
  </si>
  <si>
    <t>Obras de Rehabilitación de la Red de Agua Potable</t>
  </si>
  <si>
    <t>Porcentaje de obras de rehabilitación de la red de agua potable</t>
  </si>
  <si>
    <t>Rehabilitación de Redes de Alcantarillado</t>
  </si>
  <si>
    <t>Rehabilitación de 2 redes de alcantarillado</t>
  </si>
  <si>
    <t>Familias en donde hace falta la rehabilitación de la red de alcantarillado</t>
  </si>
  <si>
    <t>Obras de Rehabilitación de Alcantarillado</t>
  </si>
  <si>
    <t>Porcentaje de obras de rehabilitación de alcantarillado</t>
  </si>
  <si>
    <t>Construcción de Arroyo Vehicular</t>
  </si>
  <si>
    <t>5. Suficiente alumbrado público y mantenimiento de calles</t>
  </si>
  <si>
    <t>Construcción de pavimento en arroyo vehicular</t>
  </si>
  <si>
    <t>Familias en donde hace falta construir pavimento en sus calles</t>
  </si>
  <si>
    <t>Construcción de Pavimento</t>
  </si>
  <si>
    <t>Porcentaje de construcción de pavimento</t>
  </si>
  <si>
    <t>Construcción de Banquetas</t>
  </si>
  <si>
    <t>Construcción de banquetas</t>
  </si>
  <si>
    <t>Familias en donde hace falta construir banquetas en sus calles</t>
  </si>
  <si>
    <t>Porcentaje de construcción de banquetas</t>
  </si>
  <si>
    <t>Construcción de Guarniciones</t>
  </si>
  <si>
    <t>Construcción de guarniciones</t>
  </si>
  <si>
    <t>Familias en donde hace falta construir guarniciones en sus calles</t>
  </si>
  <si>
    <t>Porcentaje de construcción de guarniciones</t>
  </si>
  <si>
    <t>Electrificación Rural</t>
  </si>
  <si>
    <t>Realizar 2 obras de electrificación en áreas rurales</t>
  </si>
  <si>
    <t>Familias en áreas rurales que les hace falta electrificación</t>
  </si>
  <si>
    <t>Electrificación en áreas Rurales</t>
  </si>
  <si>
    <t>Porcentaje de electrificación en áreas rurales</t>
  </si>
  <si>
    <t>Rehabilitación de Arroyo Vehicular</t>
  </si>
  <si>
    <t>Rehabilitación de pavimento en arroyo vehicular</t>
  </si>
  <si>
    <t>Familias en donde hace falta rehabilitar pavimento en sus calles</t>
  </si>
  <si>
    <t>Rehabilitación de Pavimento</t>
  </si>
  <si>
    <t>Porcentaje de rehabilitación de pavimento</t>
  </si>
  <si>
    <t>Rehabilitación de Banquetas</t>
  </si>
  <si>
    <t>Rehabilitación de banquetas</t>
  </si>
  <si>
    <t>Familias en donde hace falta rehabilitar banquetas en sus calles</t>
  </si>
  <si>
    <t>Porcentaje de rehabilitación de banquetas</t>
  </si>
  <si>
    <t>Rehabilitación de Guarniciones</t>
  </si>
  <si>
    <t>Rehabilitación de guarniciones</t>
  </si>
  <si>
    <t>Familias en donde hace falta rehabilitar guarniciones en sus calles</t>
  </si>
  <si>
    <t>Porcentaje de rehabilitación de guarniciones</t>
  </si>
  <si>
    <t>Eje 5: Gobierno abierto y eficiente</t>
  </si>
  <si>
    <t>1. Existe organización y comunicación entre áreas</t>
  </si>
  <si>
    <t>Rehabilitación de Oficinas Públicas</t>
  </si>
  <si>
    <t>Rehabilitar 3 oficinas públicas para una mejor atención al ciudadano</t>
  </si>
  <si>
    <t>Rehabilitación de Oficinas</t>
  </si>
  <si>
    <t>Porcentaje de rehabilitación de oficinas</t>
  </si>
  <si>
    <t xml:space="preserve">Nombre de la Dependencia     </t>
  </si>
  <si>
    <t>Alineación con Finanzas</t>
  </si>
  <si>
    <t>Presupuesto requerido</t>
  </si>
  <si>
    <t>ACCIONES</t>
  </si>
  <si>
    <t>1.- CENTRO DESARROLLO COMUNITARIO EN LA ESCONDIDA</t>
  </si>
  <si>
    <t>1.- TECHUMBRE EN E.P. EXVIÑEDOS GUADALUPE
2.- TECHUMBRE EN E.P. URBI VILLAS DEL VERGEL
3.- MALLASOMBRA EN E.P. PUERTECITO DE LA VIRGEN
4.- TECHUMBRE EN J.N. LA CONCEPCIÓN
5.- MALLASOMBRA EN J.N. CHICALOTE</t>
  </si>
  <si>
    <t xml:space="preserve">1.- 80 ACCIONES DE MEJORAMIENTO DE VIVIENDA (CUARTOS, BAÑOS Y COCINAS)
2.- ACCIONES DE PISO, MURO Y TECHOS EN VIVIENDAS
</t>
  </si>
  <si>
    <t>DELEGACIÓN LA ESCONDIDA, COMUNIDAD LA CONCEPCIÓN Y LA GUYANA</t>
  </si>
  <si>
    <t>VARIOS PUNTOS DEL MUNICIPIO DE SAN FRANCISCO DE LOS ROMO</t>
  </si>
  <si>
    <t>1.- COMUNIDAD LORETITO EN LA LOCALIDAD DE LORETITO (CHARCO DEL TORO)
2.- COMUNIDAD PUERTECITO DE LA VIRGEN
3.- COMUNIDAD MACARIO J. GÓMEZ, EJIDO LA GUAYANA</t>
  </si>
  <si>
    <t>1.- REHABILITACIÓN DE BANQUETAS TODO EL MUNICIPIO SFR</t>
  </si>
  <si>
    <t>1.- REHABILITACIÓN DE GUARNICIONES TODO EL MUNICIPIO SFR</t>
  </si>
  <si>
    <t>1.- BAÑOS UNIDAD DEPORTIVA MIGUEL HIDALGO
2.- REHABILITACIÓN DE CANCHA DE FUT-BOL RÁPIDO Y GIMNASIOS AL AIRE LIBRE MACARIO J. GÓMEZ
3.- TECHUMBRE EN PARQUE LA GUAYANA
4.- CASETAS LOCAL Y VISITA, MALLAS, EN LA ESCONDIDA, LORETITO Y LA CONCHA
5.- REHABILITACIÓN DE ESPACIOS PÚBLICOS EN GENERAL</t>
  </si>
  <si>
    <t>1.- BACHEO TODO EL MUNICIPIO DE SFR
2.- PINTURA EN VIALIDADES</t>
  </si>
  <si>
    <t>1.- REHABILITACIÓN DE EDIFICIOS PÚBLICOS
2.- PORTICO Y 1ERA ETAPA DE BARDEADO EN E.P. LA ESCONDIDA</t>
  </si>
  <si>
    <t>ACCIONES DE ORGOA</t>
  </si>
  <si>
    <t>TOTAL</t>
  </si>
  <si>
    <t>DIRECCIÓN DE OBRAS PÚBLICAS</t>
  </si>
  <si>
    <t>Objetivo</t>
  </si>
  <si>
    <t>Reducción de conductas delictivas de la población de SFR</t>
  </si>
  <si>
    <t>Total</t>
  </si>
  <si>
    <t>Directo Municipal, Resarcitorio y Fondo de Aportaciones para la infraestructura social municipal y de las demarcaciones territoriales de la Ciudad de México</t>
  </si>
  <si>
    <t>GENERAL</t>
  </si>
  <si>
    <t>INDICADORES</t>
  </si>
  <si>
    <t>FICHA TÉCNICA DE LOS INDICADORES</t>
  </si>
  <si>
    <t>Metas Programadas</t>
  </si>
  <si>
    <t>POBLACIÓN</t>
  </si>
  <si>
    <t xml:space="preserve">Monitoreo </t>
  </si>
  <si>
    <t>Evaluación</t>
  </si>
  <si>
    <t>Observaciones</t>
  </si>
  <si>
    <t>DENOMINACIÓN</t>
  </si>
  <si>
    <t xml:space="preserve">DEFINICIÓN </t>
  </si>
  <si>
    <t>MÉTODO DE CALCULO</t>
  </si>
  <si>
    <t>UNIDAD DE MEDIDA</t>
  </si>
  <si>
    <t>TIPO-DIMENSIÓN</t>
  </si>
  <si>
    <t>SENTIDO</t>
  </si>
  <si>
    <t>METAS PROGRAMADAS</t>
  </si>
  <si>
    <t>Anual</t>
  </si>
  <si>
    <t>Enero-Marzo</t>
  </si>
  <si>
    <t>Abril-Junio</t>
  </si>
  <si>
    <t>Julio-Septiembre</t>
  </si>
  <si>
    <t>Octubre-Diciembre</t>
  </si>
  <si>
    <t>ANUAL</t>
  </si>
  <si>
    <t xml:space="preserve">LINEA BASE </t>
  </si>
  <si>
    <t>AÑO DE REPORTE</t>
  </si>
  <si>
    <t>Meta</t>
  </si>
  <si>
    <t>Alcance</t>
  </si>
  <si>
    <t>Meta Programada</t>
  </si>
  <si>
    <t>PROYECTO/PROCESO</t>
  </si>
  <si>
    <t xml:space="preserve">EJE PRIMARIO </t>
  </si>
  <si>
    <t xml:space="preserve">PROPÓSITO </t>
  </si>
  <si>
    <t>OBJETIVOS</t>
  </si>
  <si>
    <t>JUSTIFICACIÓN</t>
  </si>
  <si>
    <t>NOMBRE DEL INDICAR (ES)</t>
  </si>
  <si>
    <t>NOMBRE DEL INDCADOR</t>
  </si>
  <si>
    <t>PERSPECTIVA DE GENERO</t>
  </si>
  <si>
    <t>ORIGEN DEL RECURSO</t>
  </si>
  <si>
    <t>MONTO</t>
  </si>
  <si>
    <t>ABSOLUTO</t>
  </si>
  <si>
    <t>RELATIVO</t>
  </si>
  <si>
    <t>VALOR</t>
  </si>
  <si>
    <t>AÑO</t>
  </si>
  <si>
    <t>Lugar de aplicación (geo)</t>
  </si>
  <si>
    <t>Potencial</t>
  </si>
  <si>
    <t>Atendida</t>
  </si>
  <si>
    <t>Postergada</t>
  </si>
  <si>
    <t>Beneficiarios</t>
  </si>
  <si>
    <t>Absoluto</t>
  </si>
  <si>
    <t>Relativo</t>
  </si>
  <si>
    <t>Alcanzado</t>
  </si>
  <si>
    <t xml:space="preserve"> % Alcanzado</t>
  </si>
  <si>
    <t>A</t>
  </si>
  <si>
    <t>Igualdad de oportunidades educativas, de salud, cultural, deportivas y recreativas que impiden elevar el bienestar de la población de SFR</t>
  </si>
  <si>
    <t>Fondo de Aportaciones para la infraestructura social municipal y de las demarcaciones territoriales de la Ciudad de México</t>
  </si>
  <si>
    <t xml:space="preserve">Suficiente equipamiento e infraestructura pública que permite mayor seguridad y aprovechamiento sustentable de los espacios públicos y recursos naturales </t>
  </si>
  <si>
    <t>Directo Municipal y Resarcitorio</t>
  </si>
  <si>
    <t>Actualización normativa, tecnológica y organizacional del gobierno municipal que permite dar mejor servicio a la
ciudadanía y lograr un gobierno eficiente</t>
  </si>
  <si>
    <t>REHABILITACIÓN DE ESPACIOS PÚBLICOS EN GENERAL</t>
  </si>
  <si>
    <t xml:space="preserve">BAÑOS UNIDAD DEPORTIVA MIGUEL HIDALGO
</t>
  </si>
  <si>
    <t xml:space="preserve">REHABILITACIÓN DE CANCHA DE FUT-BOL RÁPIDO Y GIMNASIOS AL AIRE LIBRE MACARIO J. GÓMEZ
</t>
  </si>
  <si>
    <t xml:space="preserve">TECHUMBRE EN PARQUE LA GUAYANA
</t>
  </si>
  <si>
    <t xml:space="preserve">CASETAS LOCAL Y VISITA, MALLAS, EN LA ESCONDIDA, LORETITO Y LA CONCHA
</t>
  </si>
  <si>
    <t xml:space="preserve"> TECHUMBRE EN E.P. EXVIÑEDOS GUADALUPE
</t>
  </si>
  <si>
    <t xml:space="preserve">TECHUMBRE EN E.P. URBI VILLAS DEL VERGEL
</t>
  </si>
  <si>
    <t xml:space="preserve"> MALLASOMBRA EN E.P. PUERTECITO DE LA VIRGEN
</t>
  </si>
  <si>
    <t xml:space="preserve">TECHUMBRE EN J.N. LA CONCEPCIÓN
</t>
  </si>
  <si>
    <t xml:space="preserve"> MALLASOMBRA EN J.N. CHICALOTE</t>
  </si>
  <si>
    <t xml:space="preserve"> COMUNIDAD LORETITO EN LA LOCALIDAD DE LORETITO (CHARCO DEL TORO)
</t>
  </si>
  <si>
    <t xml:space="preserve"> COMUNIDAD PUERTECITO DE LA VIRGEN
</t>
  </si>
  <si>
    <t>COMUNIDAD MACARIO J. GÓMEZ, EJIDO LA GUAYANA</t>
  </si>
  <si>
    <t xml:space="preserve">BACHEO TODO EL MUNICIPIO DE SFR
</t>
  </si>
  <si>
    <t xml:space="preserve"> PINTURA EN VIALIDADES</t>
  </si>
  <si>
    <t>REHABILITACIÓN DE BANQUETAS TODO EL MUNICIPIO SFR</t>
  </si>
  <si>
    <t>REHABILITACIÓN DE GUARNICIONES TODO EL MUNICIPIO SFR</t>
  </si>
  <si>
    <t xml:space="preserve">1.- REHABILITACIÓN DE EDIFICIOS PÚBLICOS
</t>
  </si>
  <si>
    <t>PORTICO Y 1ERA ETAPA DE BARDEADO EN E.P. LA ESCONDIDA</t>
  </si>
  <si>
    <t>Porcentaje</t>
  </si>
  <si>
    <t>Estratégico / Eficiencia /
 Trimestral</t>
  </si>
  <si>
    <t>Ascendente</t>
  </si>
  <si>
    <t>San Francisco de los Romo</t>
  </si>
  <si>
    <t>PROYECTO</t>
  </si>
  <si>
    <t>ACTIVIDAD</t>
  </si>
  <si>
    <t>CONSTRUCCIÓN DE REDES DE AGUA POTABLE</t>
  </si>
  <si>
    <t>CONSTRUCCIÓN DE REDES DE ALCANTARILLADO</t>
  </si>
  <si>
    <t>REHABILITACIÓN DE REDES DE AGUA POTABLE</t>
  </si>
  <si>
    <t>REHABILITACIÓN DE REDES DE ALCANTARILLADO</t>
  </si>
  <si>
    <t xml:space="preserve">Rehabilitar espacio público </t>
  </si>
  <si>
    <t>Construir de techumbre en nivel básico hasta preparatoria</t>
  </si>
  <si>
    <t>Realizar obra de electrificación en área rural</t>
  </si>
  <si>
    <t>Rehabilitación de pintura en vialidades.</t>
  </si>
  <si>
    <t>Rehabilitación de Pintura</t>
  </si>
  <si>
    <t>Porcentaje de rehabilitación de pintura</t>
  </si>
  <si>
    <t>Rehabilitar oficinas públicas para una mejor atención al ciudadano</t>
  </si>
  <si>
    <t>Portico y primera etapa de bardeo en E.P. La Escondida.</t>
  </si>
  <si>
    <t>Porcentaje de expediente unitario y obra conforme lo establecido en la Ley de Obras Públicas y Servicios Relacionados con las Mismas y la Ley de Obras Públicas y Servicios Relacionados para el Estado de Aguascalientes y sus Municipios</t>
  </si>
  <si>
    <t>Indica expedientes unitarios y obras del total de las obras ejecutadas.</t>
  </si>
  <si>
    <r>
      <rPr>
        <b/>
        <sz val="11"/>
        <color theme="1"/>
        <rFont val="Calibri"/>
        <family val="2"/>
        <scheme val="minor"/>
      </rPr>
      <t>Numerador</t>
    </r>
    <r>
      <rPr>
        <sz val="11"/>
        <color theme="1"/>
        <rFont val="Calibri"/>
        <family val="2"/>
        <scheme val="minor"/>
      </rPr>
      <t xml:space="preserve">: Cantidad de expedientes unitarios y obras
</t>
    </r>
    <r>
      <rPr>
        <b/>
        <sz val="11"/>
        <color theme="1"/>
        <rFont val="Calibri"/>
        <family val="2"/>
        <scheme val="minor"/>
      </rPr>
      <t>Denominador</t>
    </r>
    <r>
      <rPr>
        <sz val="11"/>
        <color theme="1"/>
        <rFont val="Calibri"/>
        <family val="2"/>
        <scheme val="minor"/>
      </rPr>
      <t>: total de obras ejecutadas*100</t>
    </r>
  </si>
  <si>
    <t xml:space="preserve">100 ACCIONES DE MEJORAMIENTO DE VIVIENDA (CUARTOS, BAÑOS Y COCINAS)
</t>
  </si>
  <si>
    <t xml:space="preserve">No </t>
  </si>
  <si>
    <t>Población del Municipio de los Romo, Ags.</t>
  </si>
  <si>
    <t>IDENTIFICADOR 1</t>
  </si>
  <si>
    <t>IDENTIFICADOR 2</t>
  </si>
  <si>
    <t>DEPENDENCIA</t>
  </si>
  <si>
    <t>OBRAS PÚBLICAS</t>
  </si>
  <si>
    <t>FUENTE DE INFORMACIÓN QUE ALIMENTA EL INDICADOR</t>
  </si>
  <si>
    <t>IPE (INVERSIÓN PÚBLICA ESTATAL)
SISCO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</si>
</sst>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;[Red]\-&quot;$&quot;#,##0.00"/>
    <numFmt numFmtId="44" formatCode="_-&quot;$&quot;* #,##0.00_-;\-&quot;$&quot;* #,##0.00_-;_-&quot;$&quot;* &quot;-&quot;??_-;_-@_-"/>
    <numFmt numFmtId="164" formatCode="&quot;$&quot;#,##0.00"/>
  </numFmts>
  <fonts count="23" x14ac:knownFonts="1">
    <font>
      <sz val="11"/>
      <color theme="1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4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rgb="FF000000"/>
      <name val="Arial"/>
      <family val="2"/>
    </font>
    <font>
      <sz val="11"/>
      <color rgb="FF000000"/>
      <name val="Arial Narrow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24"/>
      <color rgb="FFFFFF00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24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/>
        <bgColor rgb="FF93C47D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4">
    <xf numFmtId="0" fontId="0" fillId="0" borderId="0"/>
    <xf numFmtId="44" fontId="13" fillId="0" borderId="0" applyFont="0" applyFill="0" applyBorder="0" applyAlignment="0" applyProtection="0"/>
    <xf numFmtId="0" fontId="16" fillId="0" borderId="0">
      <alignment vertical="top"/>
    </xf>
    <xf numFmtId="0" fontId="7" fillId="0" borderId="0"/>
    <xf numFmtId="0" fontId="10" fillId="0" borderId="0"/>
    <xf numFmtId="0" fontId="10" fillId="0" borderId="0"/>
    <xf numFmtId="0" fontId="10" fillId="0" borderId="0"/>
    <xf numFmtId="0" fontId="7" fillId="0" borderId="0"/>
    <xf numFmtId="0" fontId="7" fillId="0" borderId="0"/>
    <xf numFmtId="0" fontId="16" fillId="0" borderId="0">
      <alignment vertical="top"/>
    </xf>
    <xf numFmtId="0" fontId="16" fillId="0" borderId="0">
      <alignment vertical="top"/>
    </xf>
    <xf numFmtId="0" fontId="6" fillId="0" borderId="0"/>
    <xf numFmtId="9" fontId="6" fillId="0" borderId="0" applyFont="0" applyFill="0" applyBorder="0" applyAlignment="0" applyProtection="0"/>
    <xf numFmtId="44" fontId="6" fillId="0" borderId="0" applyFont="0" applyFill="0" applyBorder="0" applyAlignment="0" applyProtection="0"/>
  </cellStyleXfs>
  <cellXfs count="100">
    <xf numFmtId="0" fontId="0" fillId="0" borderId="0" xfId="0"/>
    <xf numFmtId="0" fontId="9" fillId="4" borderId="1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vertical="center" wrapText="1"/>
    </xf>
    <xf numFmtId="0" fontId="8" fillId="3" borderId="1" xfId="0" applyFont="1" applyFill="1" applyBorder="1" applyAlignment="1">
      <alignment horizontal="center" vertical="center" wrapText="1"/>
    </xf>
    <xf numFmtId="44" fontId="8" fillId="3" borderId="1" xfId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left" vertical="center" wrapText="1"/>
    </xf>
    <xf numFmtId="0" fontId="11" fillId="5" borderId="1" xfId="0" applyFont="1" applyFill="1" applyBorder="1" applyAlignment="1">
      <alignment vertical="center" wrapText="1"/>
    </xf>
    <xf numFmtId="0" fontId="0" fillId="5" borderId="1" xfId="0" applyFill="1" applyBorder="1" applyAlignment="1">
      <alignment horizontal="left" vertical="center" wrapText="1"/>
    </xf>
    <xf numFmtId="0" fontId="10" fillId="5" borderId="1" xfId="0" applyFont="1" applyFill="1" applyBorder="1" applyAlignment="1">
      <alignment horizontal="center" vertical="center" wrapText="1"/>
    </xf>
    <xf numFmtId="44" fontId="0" fillId="5" borderId="1" xfId="1" applyFont="1" applyFill="1" applyBorder="1" applyAlignment="1">
      <alignment vertical="center" wrapText="1"/>
    </xf>
    <xf numFmtId="0" fontId="10" fillId="5" borderId="1" xfId="0" applyFont="1" applyFill="1" applyBorder="1" applyAlignment="1">
      <alignment vertical="center" wrapText="1"/>
    </xf>
    <xf numFmtId="0" fontId="12" fillId="5" borderId="1" xfId="0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center" vertical="center" wrapText="1"/>
    </xf>
    <xf numFmtId="164" fontId="0" fillId="5" borderId="1" xfId="1" applyNumberFormat="1" applyFont="1" applyFill="1" applyBorder="1" applyAlignment="1">
      <alignment vertical="center" wrapText="1"/>
    </xf>
    <xf numFmtId="8" fontId="0" fillId="5" borderId="1" xfId="1" applyNumberFormat="1" applyFont="1" applyFill="1" applyBorder="1" applyAlignment="1">
      <alignment vertical="center" wrapText="1"/>
    </xf>
    <xf numFmtId="0" fontId="0" fillId="0" borderId="0" xfId="0" applyFill="1" applyAlignment="1">
      <alignment vertical="center" wrapText="1"/>
    </xf>
    <xf numFmtId="0" fontId="0" fillId="0" borderId="0" xfId="0" applyFill="1"/>
    <xf numFmtId="0" fontId="0" fillId="2" borderId="1" xfId="0" applyFill="1" applyBorder="1" applyAlignment="1">
      <alignment vertical="center" wrapText="1"/>
    </xf>
    <xf numFmtId="8" fontId="10" fillId="5" borderId="1" xfId="1" applyNumberFormat="1" applyFont="1" applyFill="1" applyBorder="1" applyAlignment="1">
      <alignment vertical="center" wrapText="1"/>
    </xf>
    <xf numFmtId="0" fontId="14" fillId="5" borderId="1" xfId="0" applyFont="1" applyFill="1" applyBorder="1" applyAlignment="1">
      <alignment horizontal="center" vertical="center"/>
    </xf>
    <xf numFmtId="164" fontId="14" fillId="5" borderId="1" xfId="0" applyNumberFormat="1" applyFont="1" applyFill="1" applyBorder="1" applyAlignment="1">
      <alignment horizontal="center" vertical="center"/>
    </xf>
    <xf numFmtId="0" fontId="7" fillId="0" borderId="0" xfId="3" applyAlignment="1">
      <alignment horizontal="center" vertical="center" wrapText="1"/>
    </xf>
    <xf numFmtId="0" fontId="7" fillId="0" borderId="0" xfId="3" applyFill="1" applyAlignment="1">
      <alignment horizontal="center" vertical="center" wrapText="1"/>
    </xf>
    <xf numFmtId="0" fontId="7" fillId="0" borderId="5" xfId="3" applyFont="1" applyBorder="1" applyAlignment="1">
      <alignment horizontal="center" vertical="center" wrapText="1"/>
    </xf>
    <xf numFmtId="2" fontId="7" fillId="0" borderId="0" xfId="3" applyNumberFormat="1" applyAlignment="1">
      <alignment horizontal="center" vertical="center" wrapText="1"/>
    </xf>
    <xf numFmtId="10" fontId="7" fillId="0" borderId="0" xfId="3" applyNumberFormat="1" applyAlignment="1">
      <alignment horizontal="center" vertical="center" wrapText="1"/>
    </xf>
    <xf numFmtId="4" fontId="7" fillId="0" borderId="0" xfId="3" applyNumberFormat="1" applyAlignment="1">
      <alignment horizontal="center" vertical="center" wrapText="1"/>
    </xf>
    <xf numFmtId="0" fontId="21" fillId="0" borderId="0" xfId="3" applyFont="1" applyAlignment="1">
      <alignment horizontal="center" vertical="center" wrapText="1"/>
    </xf>
    <xf numFmtId="0" fontId="7" fillId="0" borderId="0" xfId="3" applyAlignment="1">
      <alignment horizontal="left" vertical="center" wrapText="1"/>
    </xf>
    <xf numFmtId="0" fontId="15" fillId="0" borderId="2" xfId="3" applyFont="1" applyBorder="1" applyAlignment="1">
      <alignment horizontal="center" vertical="center" wrapText="1"/>
    </xf>
    <xf numFmtId="2" fontId="15" fillId="0" borderId="7" xfId="3" applyNumberFormat="1" applyFont="1" applyBorder="1" applyAlignment="1">
      <alignment horizontal="center" vertical="center" wrapText="1"/>
    </xf>
    <xf numFmtId="0" fontId="15" fillId="0" borderId="7" xfId="3" applyFont="1" applyBorder="1" applyAlignment="1">
      <alignment horizontal="center" vertical="center" wrapText="1"/>
    </xf>
    <xf numFmtId="2" fontId="15" fillId="0" borderId="3" xfId="3" applyNumberFormat="1" applyFont="1" applyBorder="1" applyAlignment="1">
      <alignment horizontal="center" vertical="center" wrapText="1"/>
    </xf>
    <xf numFmtId="10" fontId="15" fillId="0" borderId="7" xfId="3" applyNumberFormat="1" applyFont="1" applyBorder="1" applyAlignment="1">
      <alignment horizontal="center" vertical="center" wrapText="1"/>
    </xf>
    <xf numFmtId="10" fontId="15" fillId="0" borderId="3" xfId="3" applyNumberFormat="1" applyFont="1" applyBorder="1" applyAlignment="1">
      <alignment horizontal="center" vertical="center" wrapText="1"/>
    </xf>
    <xf numFmtId="0" fontId="20" fillId="8" borderId="6" xfId="3" applyFont="1" applyFill="1" applyBorder="1" applyAlignment="1">
      <alignment horizontal="center" vertical="center" wrapText="1"/>
    </xf>
    <xf numFmtId="0" fontId="21" fillId="0" borderId="6" xfId="3" applyFont="1" applyBorder="1" applyAlignment="1">
      <alignment horizontal="center" vertical="center" wrapText="1"/>
    </xf>
    <xf numFmtId="0" fontId="7" fillId="0" borderId="6" xfId="3" applyFont="1" applyBorder="1" applyAlignment="1">
      <alignment horizontal="center" vertical="center" wrapText="1"/>
    </xf>
    <xf numFmtId="0" fontId="7" fillId="0" borderId="6" xfId="3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left" vertical="center" wrapText="1"/>
    </xf>
    <xf numFmtId="0" fontId="10" fillId="0" borderId="6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vertical="center" wrapText="1"/>
    </xf>
    <xf numFmtId="0" fontId="6" fillId="0" borderId="6" xfId="3" applyFont="1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10" fillId="0" borderId="6" xfId="6" applyFont="1" applyFill="1" applyBorder="1" applyAlignment="1">
      <alignment horizontal="center" vertical="center" wrapText="1"/>
    </xf>
    <xf numFmtId="8" fontId="10" fillId="0" borderId="6" xfId="6" applyNumberFormat="1" applyFill="1" applyBorder="1" applyAlignment="1">
      <alignment horizontal="center" vertical="center" wrapText="1"/>
    </xf>
    <xf numFmtId="0" fontId="22" fillId="0" borderId="6" xfId="3" applyFont="1" applyFill="1" applyBorder="1" applyAlignment="1">
      <alignment horizontal="center" vertical="center" wrapText="1"/>
    </xf>
    <xf numFmtId="0" fontId="21" fillId="0" borderId="6" xfId="3" applyNumberFormat="1" applyFont="1" applyFill="1" applyBorder="1" applyAlignment="1">
      <alignment horizontal="center" vertical="center" wrapText="1"/>
    </xf>
    <xf numFmtId="2" fontId="7" fillId="0" borderId="6" xfId="3" applyNumberFormat="1" applyFont="1" applyFill="1" applyBorder="1" applyAlignment="1">
      <alignment horizontal="center" vertical="center" wrapText="1"/>
    </xf>
    <xf numFmtId="0" fontId="7" fillId="0" borderId="6" xfId="3" applyFont="1" applyFill="1" applyBorder="1" applyAlignment="1">
      <alignment horizontal="center" vertical="center" wrapText="1"/>
    </xf>
    <xf numFmtId="0" fontId="21" fillId="0" borderId="6" xfId="3" applyFont="1" applyFill="1" applyBorder="1" applyAlignment="1">
      <alignment horizontal="center" vertical="center" wrapText="1"/>
    </xf>
    <xf numFmtId="0" fontId="0" fillId="0" borderId="6" xfId="0" applyFill="1" applyBorder="1" applyAlignment="1">
      <alignment horizontal="left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20" fillId="0" borderId="6" xfId="3" applyFont="1" applyFill="1" applyBorder="1" applyAlignment="1">
      <alignment horizontal="center" vertical="center" wrapText="1"/>
    </xf>
    <xf numFmtId="0" fontId="7" fillId="0" borderId="6" xfId="3" applyBorder="1" applyAlignment="1">
      <alignment horizontal="center" vertical="center" wrapText="1"/>
    </xf>
    <xf numFmtId="0" fontId="10" fillId="0" borderId="6" xfId="0" applyFont="1" applyFill="1" applyBorder="1" applyAlignment="1">
      <alignment vertical="center" wrapText="1"/>
    </xf>
    <xf numFmtId="0" fontId="12" fillId="0" borderId="6" xfId="0" applyFont="1" applyFill="1" applyBorder="1" applyAlignment="1">
      <alignment horizontal="left" vertical="center" wrapText="1"/>
    </xf>
    <xf numFmtId="0" fontId="6" fillId="0" borderId="6" xfId="3" applyFont="1" applyBorder="1" applyAlignment="1">
      <alignment horizontal="left" vertical="center" wrapText="1"/>
    </xf>
    <xf numFmtId="0" fontId="21" fillId="0" borderId="6" xfId="11" applyFont="1" applyBorder="1" applyAlignment="1">
      <alignment horizontal="center" vertical="center" wrapText="1"/>
    </xf>
    <xf numFmtId="0" fontId="21" fillId="0" borderId="8" xfId="11" applyFont="1" applyFill="1" applyBorder="1" applyAlignment="1">
      <alignment horizontal="center" vertical="center" wrapText="1"/>
    </xf>
    <xf numFmtId="10" fontId="0" fillId="0" borderId="6" xfId="12" applyNumberFormat="1" applyFont="1" applyBorder="1" applyAlignment="1">
      <alignment horizontal="center" vertical="center"/>
    </xf>
    <xf numFmtId="0" fontId="6" fillId="0" borderId="6" xfId="11" applyFont="1" applyBorder="1" applyAlignment="1">
      <alignment horizontal="center" vertical="center" wrapText="1"/>
    </xf>
    <xf numFmtId="0" fontId="21" fillId="0" borderId="8" xfId="11" applyFont="1" applyBorder="1" applyAlignment="1">
      <alignment horizontal="center" vertical="center" wrapText="1"/>
    </xf>
    <xf numFmtId="1" fontId="21" fillId="0" borderId="8" xfId="11" applyNumberFormat="1" applyFont="1" applyBorder="1" applyAlignment="1">
      <alignment horizontal="center" vertical="center" wrapText="1"/>
    </xf>
    <xf numFmtId="0" fontId="6" fillId="0" borderId="6" xfId="3" applyFont="1" applyBorder="1" applyAlignment="1">
      <alignment horizontal="left" wrapText="1"/>
    </xf>
    <xf numFmtId="0" fontId="6" fillId="0" borderId="6" xfId="3" applyFont="1" applyBorder="1" applyAlignment="1">
      <alignment horizontal="center" vertical="center" wrapText="1"/>
    </xf>
    <xf numFmtId="0" fontId="5" fillId="0" borderId="6" xfId="3" applyFont="1" applyBorder="1" applyAlignment="1">
      <alignment horizontal="center" vertical="center" wrapText="1"/>
    </xf>
    <xf numFmtId="44" fontId="7" fillId="0" borderId="6" xfId="1" applyFont="1" applyBorder="1" applyAlignment="1">
      <alignment horizontal="center" vertical="center" wrapText="1"/>
    </xf>
    <xf numFmtId="0" fontId="5" fillId="0" borderId="6" xfId="3" applyFont="1" applyFill="1" applyBorder="1" applyAlignment="1">
      <alignment horizontal="center" vertical="center" wrapText="1"/>
    </xf>
    <xf numFmtId="44" fontId="7" fillId="0" borderId="6" xfId="1" applyFont="1" applyFill="1" applyBorder="1" applyAlignment="1">
      <alignment horizontal="center" vertical="center" wrapText="1"/>
    </xf>
    <xf numFmtId="0" fontId="7" fillId="0" borderId="6" xfId="3" applyNumberFormat="1" applyFont="1" applyFill="1" applyBorder="1" applyAlignment="1">
      <alignment horizontal="center" vertical="center" wrapText="1"/>
    </xf>
    <xf numFmtId="0" fontId="5" fillId="0" borderId="6" xfId="3" applyFont="1" applyBorder="1" applyAlignment="1">
      <alignment horizontal="left" wrapText="1"/>
    </xf>
    <xf numFmtId="0" fontId="10" fillId="0" borderId="6" xfId="6" applyNumberFormat="1" applyFill="1" applyBorder="1" applyAlignment="1">
      <alignment horizontal="center" vertical="center" wrapText="1"/>
    </xf>
    <xf numFmtId="0" fontId="4" fillId="0" borderId="6" xfId="3" applyFont="1" applyFill="1" applyBorder="1" applyAlignment="1">
      <alignment horizontal="center" vertical="center" wrapText="1"/>
    </xf>
    <xf numFmtId="0" fontId="3" fillId="0" borderId="6" xfId="3" applyFont="1" applyFill="1" applyBorder="1" applyAlignment="1">
      <alignment horizontal="center" vertical="center" wrapText="1"/>
    </xf>
    <xf numFmtId="0" fontId="2" fillId="0" borderId="6" xfId="3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44" fontId="8" fillId="3" borderId="1" xfId="1" applyFont="1" applyFill="1" applyBorder="1" applyAlignment="1">
      <alignment horizontal="center" vertical="center" wrapText="1"/>
    </xf>
    <xf numFmtId="0" fontId="17" fillId="6" borderId="0" xfId="3" applyFont="1" applyFill="1" applyBorder="1" applyAlignment="1">
      <alignment horizontal="left" vertical="center" wrapText="1"/>
    </xf>
    <xf numFmtId="0" fontId="17" fillId="6" borderId="11" xfId="3" applyFont="1" applyFill="1" applyBorder="1" applyAlignment="1">
      <alignment horizontal="left" vertical="center" wrapText="1"/>
    </xf>
    <xf numFmtId="0" fontId="18" fillId="7" borderId="0" xfId="3" applyFont="1" applyFill="1" applyBorder="1" applyAlignment="1">
      <alignment horizontal="center" vertical="center" wrapText="1"/>
    </xf>
    <xf numFmtId="0" fontId="18" fillId="7" borderId="11" xfId="3" applyFont="1" applyFill="1" applyBorder="1" applyAlignment="1">
      <alignment horizontal="center" vertical="center" wrapText="1"/>
    </xf>
    <xf numFmtId="0" fontId="18" fillId="7" borderId="12" xfId="3" applyFont="1" applyFill="1" applyBorder="1" applyAlignment="1">
      <alignment horizontal="center" vertical="center" wrapText="1"/>
    </xf>
    <xf numFmtId="0" fontId="18" fillId="7" borderId="9" xfId="3" applyFont="1" applyFill="1" applyBorder="1" applyAlignment="1">
      <alignment horizontal="center" vertical="center" wrapText="1"/>
    </xf>
    <xf numFmtId="0" fontId="19" fillId="7" borderId="6" xfId="3" applyFont="1" applyFill="1" applyBorder="1" applyAlignment="1">
      <alignment horizontal="center" vertical="center" wrapText="1"/>
    </xf>
    <xf numFmtId="0" fontId="17" fillId="7" borderId="6" xfId="3" applyFont="1" applyFill="1" applyBorder="1" applyAlignment="1">
      <alignment horizontal="center" vertical="center" wrapText="1"/>
    </xf>
    <xf numFmtId="0" fontId="18" fillId="7" borderId="6" xfId="3" applyFont="1" applyFill="1" applyBorder="1" applyAlignment="1">
      <alignment horizontal="center" vertical="center" wrapText="1"/>
    </xf>
    <xf numFmtId="0" fontId="15" fillId="7" borderId="6" xfId="3" applyFont="1" applyFill="1" applyBorder="1" applyAlignment="1">
      <alignment horizontal="center" vertical="center"/>
    </xf>
    <xf numFmtId="0" fontId="20" fillId="9" borderId="6" xfId="3" applyFont="1" applyFill="1" applyBorder="1" applyAlignment="1">
      <alignment horizontal="center" vertical="center" wrapText="1"/>
    </xf>
    <xf numFmtId="0" fontId="15" fillId="9" borderId="6" xfId="3" applyFont="1" applyFill="1" applyBorder="1" applyAlignment="1">
      <alignment horizontal="center" vertical="center"/>
    </xf>
    <xf numFmtId="0" fontId="15" fillId="9" borderId="6" xfId="3" applyFont="1" applyFill="1" applyBorder="1" applyAlignment="1">
      <alignment horizontal="center" vertical="center" wrapText="1"/>
    </xf>
    <xf numFmtId="0" fontId="20" fillId="9" borderId="6" xfId="3" applyFont="1" applyFill="1" applyBorder="1" applyAlignment="1">
      <alignment horizontal="left" vertical="center" textRotation="91" wrapText="1"/>
    </xf>
    <xf numFmtId="0" fontId="15" fillId="9" borderId="6" xfId="4" applyFont="1" applyFill="1" applyBorder="1" applyAlignment="1">
      <alignment horizontal="center" vertical="center"/>
    </xf>
    <xf numFmtId="0" fontId="15" fillId="10" borderId="6" xfId="3" applyFont="1" applyFill="1" applyBorder="1" applyAlignment="1">
      <alignment horizontal="center" vertical="center" textRotation="90"/>
    </xf>
    <xf numFmtId="0" fontId="20" fillId="9" borderId="6" xfId="3" applyFont="1" applyFill="1" applyBorder="1" applyAlignment="1">
      <alignment horizontal="center" vertical="center" textRotation="91" wrapText="1"/>
    </xf>
    <xf numFmtId="0" fontId="20" fillId="9" borderId="6" xfId="3" applyFont="1" applyFill="1" applyBorder="1" applyAlignment="1">
      <alignment horizontal="center" vertical="center" textRotation="91"/>
    </xf>
    <xf numFmtId="44" fontId="7" fillId="0" borderId="10" xfId="1" applyFont="1" applyBorder="1" applyAlignment="1">
      <alignment horizontal="center" vertical="center" wrapText="1"/>
    </xf>
    <xf numFmtId="44" fontId="7" fillId="0" borderId="4" xfId="1" applyFont="1" applyBorder="1" applyAlignment="1">
      <alignment horizontal="center" vertical="center" wrapText="1"/>
    </xf>
    <xf numFmtId="44" fontId="7" fillId="0" borderId="8" xfId="1" applyFont="1" applyBorder="1" applyAlignment="1">
      <alignment horizontal="center" vertical="center" wrapText="1"/>
    </xf>
  </cellXfs>
  <cellStyles count="14">
    <cellStyle name="Moneda" xfId="1" builtinId="4"/>
    <cellStyle name="Moneda 2" xfId="13" xr:uid="{00000000-0005-0000-0000-000001000000}"/>
    <cellStyle name="Normal" xfId="0" builtinId="0"/>
    <cellStyle name="Normal 2" xfId="2" xr:uid="{00000000-0005-0000-0000-000003000000}"/>
    <cellStyle name="Normal 2 2" xfId="7" xr:uid="{00000000-0005-0000-0000-000004000000}"/>
    <cellStyle name="Normal 2 3" xfId="8" xr:uid="{00000000-0005-0000-0000-000005000000}"/>
    <cellStyle name="Normal 2 3 2" xfId="3" xr:uid="{00000000-0005-0000-0000-000006000000}"/>
    <cellStyle name="Normal 3" xfId="5" xr:uid="{00000000-0005-0000-0000-000007000000}"/>
    <cellStyle name="Normal 3 2" xfId="6" xr:uid="{00000000-0005-0000-0000-000008000000}"/>
    <cellStyle name="Normal 3 3" xfId="9" xr:uid="{00000000-0005-0000-0000-000009000000}"/>
    <cellStyle name="Normal 4" xfId="10" xr:uid="{00000000-0005-0000-0000-00000A000000}"/>
    <cellStyle name="Normal 4 2" xfId="4" xr:uid="{00000000-0005-0000-0000-00000B000000}"/>
    <cellStyle name="Normal 5" xfId="11" xr:uid="{00000000-0005-0000-0000-00000C000000}"/>
    <cellStyle name="Porcentaje 2" xfId="12" xr:uid="{00000000-0005-0000-0000-00000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8"/>
  <sheetViews>
    <sheetView topLeftCell="E16" zoomScale="70" zoomScaleNormal="70" workbookViewId="0">
      <selection activeCell="H17" sqref="H17"/>
    </sheetView>
  </sheetViews>
  <sheetFormatPr baseColWidth="10" defaultRowHeight="14.25" x14ac:dyDescent="0.2"/>
  <cols>
    <col min="2" max="3" width="15.125" customWidth="1"/>
    <col min="4" max="4" width="47.125" bestFit="1" customWidth="1"/>
    <col min="8" max="8" width="24.375" customWidth="1"/>
    <col min="16" max="16" width="57.125" customWidth="1"/>
    <col min="17" max="16384" width="11" style="17"/>
  </cols>
  <sheetData>
    <row r="1" spans="1:16" s="16" customFormat="1" ht="120" x14ac:dyDescent="0.2">
      <c r="A1" s="3" t="s">
        <v>0</v>
      </c>
      <c r="B1" s="3" t="s">
        <v>97</v>
      </c>
      <c r="C1" s="3" t="s">
        <v>97</v>
      </c>
      <c r="D1" s="3" t="s">
        <v>1</v>
      </c>
      <c r="E1" s="3" t="s">
        <v>2</v>
      </c>
      <c r="F1" s="77" t="s">
        <v>98</v>
      </c>
      <c r="G1" s="78"/>
      <c r="H1" s="4" t="s">
        <v>99</v>
      </c>
      <c r="I1" s="3" t="s">
        <v>3</v>
      </c>
      <c r="J1" s="3" t="s">
        <v>4</v>
      </c>
      <c r="K1" s="3" t="s">
        <v>5</v>
      </c>
      <c r="L1" s="3" t="s">
        <v>6</v>
      </c>
      <c r="M1" s="3" t="s">
        <v>7</v>
      </c>
      <c r="N1" s="1" t="s">
        <v>8</v>
      </c>
      <c r="O1" s="3" t="s">
        <v>9</v>
      </c>
      <c r="P1" s="13" t="s">
        <v>100</v>
      </c>
    </row>
    <row r="2" spans="1:16" s="16" customFormat="1" ht="128.25" x14ac:dyDescent="0.2">
      <c r="A2" s="5">
        <v>15</v>
      </c>
      <c r="B2" s="2" t="s">
        <v>13</v>
      </c>
      <c r="C2" s="2" t="s">
        <v>13</v>
      </c>
      <c r="D2" s="7" t="s">
        <v>14</v>
      </c>
      <c r="E2" s="2" t="s">
        <v>15</v>
      </c>
      <c r="F2" s="2"/>
      <c r="G2" s="10"/>
      <c r="H2" s="14">
        <f>1000000+1500000+1500000+500000</f>
        <v>4500000</v>
      </c>
      <c r="I2" s="6" t="s">
        <v>10</v>
      </c>
      <c r="J2" s="6" t="s">
        <v>12</v>
      </c>
      <c r="K2" s="2" t="s">
        <v>16</v>
      </c>
      <c r="L2" s="2" t="s">
        <v>17</v>
      </c>
      <c r="M2" s="2" t="s">
        <v>18</v>
      </c>
      <c r="N2" s="2" t="s">
        <v>19</v>
      </c>
      <c r="O2" s="5"/>
      <c r="P2" s="18" t="s">
        <v>109</v>
      </c>
    </row>
    <row r="3" spans="1:16" s="16" customFormat="1" ht="99.75" x14ac:dyDescent="0.2">
      <c r="A3" s="5">
        <v>56</v>
      </c>
      <c r="B3" s="2" t="s">
        <v>13</v>
      </c>
      <c r="C3" s="2" t="s">
        <v>13</v>
      </c>
      <c r="D3" s="7" t="s">
        <v>22</v>
      </c>
      <c r="E3" s="2" t="s">
        <v>15</v>
      </c>
      <c r="F3" s="2"/>
      <c r="G3" s="10"/>
      <c r="H3" s="15">
        <v>8500000</v>
      </c>
      <c r="I3" s="6" t="s">
        <v>20</v>
      </c>
      <c r="J3" s="6" t="s">
        <v>21</v>
      </c>
      <c r="K3" s="2" t="s">
        <v>23</v>
      </c>
      <c r="L3" s="2" t="s">
        <v>17</v>
      </c>
      <c r="M3" s="2" t="s">
        <v>24</v>
      </c>
      <c r="N3" s="2" t="s">
        <v>25</v>
      </c>
      <c r="O3" s="5" t="s">
        <v>11</v>
      </c>
      <c r="P3" s="2" t="s">
        <v>101</v>
      </c>
    </row>
    <row r="4" spans="1:16" s="16" customFormat="1" ht="85.5" x14ac:dyDescent="0.2">
      <c r="A4" s="5">
        <v>57</v>
      </c>
      <c r="B4" s="2" t="s">
        <v>13</v>
      </c>
      <c r="C4" s="2" t="s">
        <v>13</v>
      </c>
      <c r="D4" s="7" t="s">
        <v>26</v>
      </c>
      <c r="E4" s="2" t="s">
        <v>15</v>
      </c>
      <c r="F4" s="2"/>
      <c r="G4" s="10"/>
      <c r="H4" s="15">
        <v>5000000</v>
      </c>
      <c r="I4" s="6" t="s">
        <v>20</v>
      </c>
      <c r="J4" s="8" t="s">
        <v>21</v>
      </c>
      <c r="K4" s="2" t="s">
        <v>27</v>
      </c>
      <c r="L4" s="2" t="s">
        <v>28</v>
      </c>
      <c r="M4" s="2" t="s">
        <v>29</v>
      </c>
      <c r="N4" s="2" t="s">
        <v>30</v>
      </c>
      <c r="O4" s="9"/>
      <c r="P4" s="18" t="s">
        <v>102</v>
      </c>
    </row>
    <row r="5" spans="1:16" s="16" customFormat="1" ht="142.5" x14ac:dyDescent="0.2">
      <c r="A5" s="5">
        <v>133</v>
      </c>
      <c r="B5" s="2" t="s">
        <v>13</v>
      </c>
      <c r="C5" s="2" t="s">
        <v>13</v>
      </c>
      <c r="D5" s="7" t="s">
        <v>32</v>
      </c>
      <c r="E5" s="2" t="s">
        <v>15</v>
      </c>
      <c r="F5" s="2"/>
      <c r="G5" s="10"/>
      <c r="H5" s="15">
        <v>8500000</v>
      </c>
      <c r="I5" s="6" t="s">
        <v>20</v>
      </c>
      <c r="J5" s="6" t="s">
        <v>31</v>
      </c>
      <c r="K5" s="2" t="s">
        <v>33</v>
      </c>
      <c r="L5" s="2" t="s">
        <v>34</v>
      </c>
      <c r="M5" s="2" t="s">
        <v>35</v>
      </c>
      <c r="N5" s="2" t="s">
        <v>36</v>
      </c>
      <c r="O5" s="5" t="s">
        <v>11</v>
      </c>
      <c r="P5" s="2" t="s">
        <v>103</v>
      </c>
    </row>
    <row r="6" spans="1:16" s="16" customFormat="1" ht="85.5" x14ac:dyDescent="0.2">
      <c r="A6" s="5">
        <v>137</v>
      </c>
      <c r="B6" s="2" t="s">
        <v>13</v>
      </c>
      <c r="C6" s="2" t="s">
        <v>13</v>
      </c>
      <c r="D6" s="7" t="s">
        <v>37</v>
      </c>
      <c r="E6" s="2" t="s">
        <v>15</v>
      </c>
      <c r="F6" s="2"/>
      <c r="G6" s="10"/>
      <c r="H6" s="15">
        <v>5000000</v>
      </c>
      <c r="I6" s="6" t="s">
        <v>38</v>
      </c>
      <c r="J6" s="8" t="s">
        <v>39</v>
      </c>
      <c r="K6" s="2" t="s">
        <v>40</v>
      </c>
      <c r="L6" s="2" t="s">
        <v>41</v>
      </c>
      <c r="M6" s="2" t="s">
        <v>42</v>
      </c>
      <c r="N6" s="2" t="s">
        <v>43</v>
      </c>
      <c r="O6" s="5"/>
      <c r="P6" s="2" t="s">
        <v>112</v>
      </c>
    </row>
    <row r="7" spans="1:16" s="16" customFormat="1" ht="85.5" x14ac:dyDescent="0.2">
      <c r="A7" s="5">
        <v>138</v>
      </c>
      <c r="B7" s="2" t="s">
        <v>13</v>
      </c>
      <c r="C7" s="2" t="s">
        <v>13</v>
      </c>
      <c r="D7" s="7" t="s">
        <v>44</v>
      </c>
      <c r="E7" s="2" t="s">
        <v>15</v>
      </c>
      <c r="F7" s="2"/>
      <c r="G7" s="10"/>
      <c r="H7" s="15">
        <v>5000000</v>
      </c>
      <c r="I7" s="6" t="s">
        <v>38</v>
      </c>
      <c r="J7" s="8" t="s">
        <v>39</v>
      </c>
      <c r="K7" s="2" t="s">
        <v>45</v>
      </c>
      <c r="L7" s="2" t="s">
        <v>46</v>
      </c>
      <c r="M7" s="2" t="s">
        <v>47</v>
      </c>
      <c r="N7" s="2" t="s">
        <v>48</v>
      </c>
      <c r="O7" s="5"/>
      <c r="P7" s="2" t="s">
        <v>112</v>
      </c>
    </row>
    <row r="8" spans="1:16" s="16" customFormat="1" ht="99.75" x14ac:dyDescent="0.2">
      <c r="A8" s="5">
        <v>139</v>
      </c>
      <c r="B8" s="2" t="s">
        <v>13</v>
      </c>
      <c r="C8" s="2" t="s">
        <v>13</v>
      </c>
      <c r="D8" s="7" t="s">
        <v>49</v>
      </c>
      <c r="E8" s="2" t="s">
        <v>15</v>
      </c>
      <c r="F8" s="2"/>
      <c r="G8" s="10"/>
      <c r="H8" s="15">
        <v>5000000</v>
      </c>
      <c r="I8" s="6" t="s">
        <v>38</v>
      </c>
      <c r="J8" s="8" t="s">
        <v>39</v>
      </c>
      <c r="K8" s="2" t="s">
        <v>50</v>
      </c>
      <c r="L8" s="2" t="s">
        <v>51</v>
      </c>
      <c r="M8" s="2" t="s">
        <v>52</v>
      </c>
      <c r="N8" s="2" t="s">
        <v>53</v>
      </c>
      <c r="O8" s="5"/>
      <c r="P8" s="18" t="s">
        <v>112</v>
      </c>
    </row>
    <row r="9" spans="1:16" s="16" customFormat="1" ht="114" x14ac:dyDescent="0.2">
      <c r="A9" s="5">
        <v>140</v>
      </c>
      <c r="B9" s="2" t="s">
        <v>13</v>
      </c>
      <c r="C9" s="2" t="s">
        <v>13</v>
      </c>
      <c r="D9" s="7" t="s">
        <v>54</v>
      </c>
      <c r="E9" s="2" t="s">
        <v>15</v>
      </c>
      <c r="F9" s="2"/>
      <c r="G9" s="10"/>
      <c r="H9" s="15">
        <v>5000000</v>
      </c>
      <c r="I9" s="6" t="s">
        <v>38</v>
      </c>
      <c r="J9" s="8" t="s">
        <v>39</v>
      </c>
      <c r="K9" s="2" t="s">
        <v>55</v>
      </c>
      <c r="L9" s="2" t="s">
        <v>56</v>
      </c>
      <c r="M9" s="2" t="s">
        <v>57</v>
      </c>
      <c r="N9" s="2" t="s">
        <v>58</v>
      </c>
      <c r="O9" s="5"/>
      <c r="P9" s="2" t="s">
        <v>112</v>
      </c>
    </row>
    <row r="10" spans="1:16" s="16" customFormat="1" ht="99.75" x14ac:dyDescent="0.2">
      <c r="A10" s="5">
        <v>152</v>
      </c>
      <c r="B10" s="2" t="s">
        <v>13</v>
      </c>
      <c r="C10" s="2" t="s">
        <v>13</v>
      </c>
      <c r="D10" s="7" t="s">
        <v>59</v>
      </c>
      <c r="E10" s="2" t="s">
        <v>15</v>
      </c>
      <c r="F10" s="2"/>
      <c r="G10" s="10"/>
      <c r="H10" s="15">
        <v>10000000</v>
      </c>
      <c r="I10" s="6" t="s">
        <v>38</v>
      </c>
      <c r="J10" s="8" t="s">
        <v>60</v>
      </c>
      <c r="K10" s="2" t="s">
        <v>61</v>
      </c>
      <c r="L10" s="2" t="s">
        <v>62</v>
      </c>
      <c r="M10" s="2" t="s">
        <v>63</v>
      </c>
      <c r="N10" s="2" t="s">
        <v>64</v>
      </c>
      <c r="O10" s="5"/>
      <c r="P10" s="2" t="s">
        <v>104</v>
      </c>
    </row>
    <row r="11" spans="1:16" s="16" customFormat="1" ht="99.75" x14ac:dyDescent="0.2">
      <c r="A11" s="5">
        <v>153</v>
      </c>
      <c r="B11" s="2" t="s">
        <v>13</v>
      </c>
      <c r="C11" s="2" t="s">
        <v>13</v>
      </c>
      <c r="D11" s="7" t="s">
        <v>65</v>
      </c>
      <c r="E11" s="2" t="s">
        <v>15</v>
      </c>
      <c r="F11" s="2"/>
      <c r="G11" s="10"/>
      <c r="H11" s="15">
        <v>2000000</v>
      </c>
      <c r="I11" s="6" t="s">
        <v>38</v>
      </c>
      <c r="J11" s="8" t="s">
        <v>60</v>
      </c>
      <c r="K11" s="2" t="s">
        <v>66</v>
      </c>
      <c r="L11" s="2" t="s">
        <v>67</v>
      </c>
      <c r="M11" s="2" t="s">
        <v>65</v>
      </c>
      <c r="N11" s="2" t="s">
        <v>68</v>
      </c>
      <c r="O11" s="5"/>
      <c r="P11" s="2" t="s">
        <v>105</v>
      </c>
    </row>
    <row r="12" spans="1:16" s="16" customFormat="1" ht="99.75" x14ac:dyDescent="0.2">
      <c r="A12" s="5">
        <v>154</v>
      </c>
      <c r="B12" s="2" t="s">
        <v>13</v>
      </c>
      <c r="C12" s="2" t="s">
        <v>13</v>
      </c>
      <c r="D12" s="7" t="s">
        <v>69</v>
      </c>
      <c r="E12" s="2" t="s">
        <v>15</v>
      </c>
      <c r="F12" s="2"/>
      <c r="G12" s="10"/>
      <c r="H12" s="15">
        <v>2000000</v>
      </c>
      <c r="I12" s="6" t="s">
        <v>38</v>
      </c>
      <c r="J12" s="8" t="s">
        <v>60</v>
      </c>
      <c r="K12" s="2" t="s">
        <v>70</v>
      </c>
      <c r="L12" s="2" t="s">
        <v>71</v>
      </c>
      <c r="M12" s="2" t="s">
        <v>70</v>
      </c>
      <c r="N12" s="2" t="s">
        <v>72</v>
      </c>
      <c r="O12" s="5"/>
      <c r="P12" s="2" t="s">
        <v>105</v>
      </c>
    </row>
    <row r="13" spans="1:16" s="16" customFormat="1" ht="99.75" x14ac:dyDescent="0.2">
      <c r="A13" s="5">
        <v>155</v>
      </c>
      <c r="B13" s="2" t="s">
        <v>13</v>
      </c>
      <c r="C13" s="2" t="s">
        <v>13</v>
      </c>
      <c r="D13" s="7" t="s">
        <v>73</v>
      </c>
      <c r="E13" s="2" t="s">
        <v>15</v>
      </c>
      <c r="F13" s="2"/>
      <c r="G13" s="10"/>
      <c r="H13" s="15">
        <f>(380000+560000+170000)*1.2</f>
        <v>1332000</v>
      </c>
      <c r="I13" s="6" t="s">
        <v>38</v>
      </c>
      <c r="J13" s="8" t="s">
        <v>60</v>
      </c>
      <c r="K13" s="11" t="s">
        <v>74</v>
      </c>
      <c r="L13" s="2" t="s">
        <v>75</v>
      </c>
      <c r="M13" s="2" t="s">
        <v>76</v>
      </c>
      <c r="N13" s="2" t="s">
        <v>77</v>
      </c>
      <c r="O13" s="5"/>
      <c r="P13" s="18" t="s">
        <v>106</v>
      </c>
    </row>
    <row r="14" spans="1:16" s="16" customFormat="1" ht="99.75" x14ac:dyDescent="0.2">
      <c r="A14" s="5">
        <v>156</v>
      </c>
      <c r="B14" s="2" t="s">
        <v>13</v>
      </c>
      <c r="C14" s="2" t="s">
        <v>13</v>
      </c>
      <c r="D14" s="7" t="s">
        <v>78</v>
      </c>
      <c r="E14" s="2" t="s">
        <v>15</v>
      </c>
      <c r="F14" s="2"/>
      <c r="G14" s="10"/>
      <c r="H14" s="19">
        <f>250000+200000</f>
        <v>450000</v>
      </c>
      <c r="I14" s="6" t="s">
        <v>38</v>
      </c>
      <c r="J14" s="8" t="s">
        <v>60</v>
      </c>
      <c r="K14" s="2" t="s">
        <v>79</v>
      </c>
      <c r="L14" s="2" t="s">
        <v>80</v>
      </c>
      <c r="M14" s="2" t="s">
        <v>81</v>
      </c>
      <c r="N14" s="2" t="s">
        <v>82</v>
      </c>
      <c r="O14" s="5"/>
      <c r="P14" s="2" t="s">
        <v>110</v>
      </c>
    </row>
    <row r="15" spans="1:16" s="16" customFormat="1" ht="99.75" x14ac:dyDescent="0.2">
      <c r="A15" s="5">
        <v>157</v>
      </c>
      <c r="B15" s="2" t="s">
        <v>13</v>
      </c>
      <c r="C15" s="2" t="s">
        <v>13</v>
      </c>
      <c r="D15" s="7" t="s">
        <v>83</v>
      </c>
      <c r="E15" s="2" t="s">
        <v>15</v>
      </c>
      <c r="F15" s="2"/>
      <c r="G15" s="10"/>
      <c r="H15" s="15">
        <v>100000</v>
      </c>
      <c r="I15" s="6" t="s">
        <v>38</v>
      </c>
      <c r="J15" s="8" t="s">
        <v>60</v>
      </c>
      <c r="K15" s="2" t="s">
        <v>84</v>
      </c>
      <c r="L15" s="2" t="s">
        <v>85</v>
      </c>
      <c r="M15" s="2" t="s">
        <v>83</v>
      </c>
      <c r="N15" s="2" t="s">
        <v>86</v>
      </c>
      <c r="O15" s="5"/>
      <c r="P15" s="2" t="s">
        <v>107</v>
      </c>
    </row>
    <row r="16" spans="1:16" s="16" customFormat="1" ht="99.75" x14ac:dyDescent="0.2">
      <c r="A16" s="5">
        <v>158</v>
      </c>
      <c r="B16" s="2" t="s">
        <v>13</v>
      </c>
      <c r="C16" s="2" t="s">
        <v>13</v>
      </c>
      <c r="D16" s="7" t="s">
        <v>87</v>
      </c>
      <c r="E16" s="2" t="s">
        <v>15</v>
      </c>
      <c r="F16" s="2"/>
      <c r="G16" s="10"/>
      <c r="H16" s="15">
        <v>50000</v>
      </c>
      <c r="I16" s="6" t="s">
        <v>38</v>
      </c>
      <c r="J16" s="8" t="s">
        <v>60</v>
      </c>
      <c r="K16" s="2" t="s">
        <v>88</v>
      </c>
      <c r="L16" s="2" t="s">
        <v>89</v>
      </c>
      <c r="M16" s="2" t="s">
        <v>88</v>
      </c>
      <c r="N16" s="2" t="s">
        <v>90</v>
      </c>
      <c r="O16" s="5"/>
      <c r="P16" s="2" t="s">
        <v>108</v>
      </c>
    </row>
    <row r="17" spans="1:16" s="16" customFormat="1" ht="99.75" x14ac:dyDescent="0.2">
      <c r="A17" s="5">
        <v>176</v>
      </c>
      <c r="B17" s="2" t="s">
        <v>13</v>
      </c>
      <c r="C17" s="2" t="s">
        <v>13</v>
      </c>
      <c r="D17" s="7" t="s">
        <v>93</v>
      </c>
      <c r="E17" s="2" t="s">
        <v>15</v>
      </c>
      <c r="F17" s="2"/>
      <c r="G17" s="10"/>
      <c r="H17" s="15">
        <v>2500000</v>
      </c>
      <c r="I17" s="12" t="s">
        <v>91</v>
      </c>
      <c r="J17" s="6" t="s">
        <v>92</v>
      </c>
      <c r="K17" s="2" t="s">
        <v>94</v>
      </c>
      <c r="L17" s="2" t="s">
        <v>17</v>
      </c>
      <c r="M17" s="2" t="s">
        <v>95</v>
      </c>
      <c r="N17" s="2" t="s">
        <v>96</v>
      </c>
      <c r="O17" s="5"/>
      <c r="P17" s="2" t="s">
        <v>111</v>
      </c>
    </row>
    <row r="18" spans="1:16" ht="32.25" customHeight="1" x14ac:dyDescent="0.2">
      <c r="G18" s="20" t="s">
        <v>113</v>
      </c>
      <c r="H18" s="21">
        <f>SUM(H2:H17)</f>
        <v>64932000</v>
      </c>
    </row>
  </sheetData>
  <mergeCells count="1">
    <mergeCell ref="F1:G1"/>
  </mergeCells>
  <pageMargins left="0.70866141732283472" right="0.70866141732283472" top="0.74803149606299213" bottom="0.74803149606299213" header="0.31496062992125984" footer="0.31496062992125984"/>
  <pageSetup scale="40" fitToHeight="3" orientation="landscape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/>
    <pageSetUpPr fitToPage="1"/>
  </sheetPr>
  <dimension ref="A1:BB65"/>
  <sheetViews>
    <sheetView tabSelected="1" zoomScale="60" zoomScaleNormal="60" zoomScalePageLayoutView="125" workbookViewId="0">
      <selection activeCell="BA7" sqref="BA7"/>
    </sheetView>
  </sheetViews>
  <sheetFormatPr baseColWidth="10" defaultColWidth="9.5" defaultRowHeight="15" customHeight="1" x14ac:dyDescent="0.2"/>
  <cols>
    <col min="1" max="1" width="22.625" style="22" customWidth="1"/>
    <col min="2" max="2" width="21.75" style="22" bestFit="1" customWidth="1"/>
    <col min="3" max="3" width="18.625" style="22" bestFit="1" customWidth="1"/>
    <col min="4" max="4" width="29.125" style="29" customWidth="1"/>
    <col min="5" max="5" width="20.25" style="22" customWidth="1"/>
    <col min="6" max="6" width="19.25" style="22" bestFit="1" customWidth="1"/>
    <col min="7" max="7" width="21.5" style="22" customWidth="1"/>
    <col min="8" max="8" width="37" style="22" customWidth="1"/>
    <col min="9" max="9" width="33.375" style="22" customWidth="1"/>
    <col min="10" max="10" width="26.375" style="22" customWidth="1"/>
    <col min="11" max="11" width="28.875" style="22" customWidth="1"/>
    <col min="12" max="12" width="24.75" style="22" bestFit="1" customWidth="1"/>
    <col min="13" max="13" width="14.125" style="22" bestFit="1" customWidth="1"/>
    <col min="14" max="14" width="18.625" style="22" customWidth="1"/>
    <col min="15" max="15" width="14.625" style="22" customWidth="1"/>
    <col min="16" max="16" width="16.75" style="22" customWidth="1"/>
    <col min="17" max="17" width="11.75" style="22" customWidth="1"/>
    <col min="18" max="18" width="15" style="22" customWidth="1"/>
    <col min="19" max="19" width="11.75" style="22" customWidth="1"/>
    <col min="20" max="20" width="27" style="22" customWidth="1"/>
    <col min="21" max="21" width="15.625" style="22" customWidth="1"/>
    <col min="22" max="22" width="15.75" style="22" customWidth="1"/>
    <col min="23" max="24" width="11.75" style="22" customWidth="1"/>
    <col min="25" max="25" width="16.125" style="22" customWidth="1"/>
    <col min="26" max="26" width="10.25" style="28" hidden="1" customWidth="1"/>
    <col min="27" max="31" width="11.75" style="22" customWidth="1"/>
    <col min="32" max="32" width="16.25" style="22" customWidth="1"/>
    <col min="33" max="33" width="14.625" style="22" bestFit="1" customWidth="1"/>
    <col min="34" max="34" width="5.5" style="22" bestFit="1" customWidth="1"/>
    <col min="35" max="35" width="8.25" style="25" bestFit="1" customWidth="1"/>
    <col min="36" max="36" width="5.5" style="22" bestFit="1" customWidth="1"/>
    <col min="37" max="37" width="8.25" style="25" bestFit="1" customWidth="1"/>
    <col min="38" max="38" width="5.5" style="22" bestFit="1" customWidth="1"/>
    <col min="39" max="39" width="8.25" style="26" bestFit="1" customWidth="1"/>
    <col min="40" max="40" width="5.5" style="22" bestFit="1" customWidth="1"/>
    <col min="41" max="41" width="8.25" style="26" bestFit="1" customWidth="1"/>
    <col min="42" max="42" width="5.5" style="22" bestFit="1" customWidth="1"/>
    <col min="43" max="43" width="8.25" style="25" bestFit="1" customWidth="1"/>
    <col min="44" max="44" width="5.5" style="22" bestFit="1" customWidth="1"/>
    <col min="45" max="45" width="8.25" style="26" bestFit="1" customWidth="1"/>
    <col min="46" max="46" width="5.5" style="22" bestFit="1" customWidth="1"/>
    <col min="47" max="47" width="8.25" style="27" bestFit="1" customWidth="1"/>
    <col min="48" max="48" width="5.5" style="22" bestFit="1" customWidth="1"/>
    <col min="49" max="49" width="8.25" style="26" bestFit="1" customWidth="1"/>
    <col min="50" max="50" width="5.5" style="22" bestFit="1" customWidth="1"/>
    <col min="51" max="51" width="6.625" style="25" bestFit="1" customWidth="1"/>
    <col min="52" max="52" width="5.5" style="22" bestFit="1" customWidth="1"/>
    <col min="53" max="53" width="7" style="25" bestFit="1" customWidth="1"/>
    <col min="54" max="54" width="16.625" style="22" customWidth="1"/>
    <col min="55" max="16384" width="9.5" style="22"/>
  </cols>
  <sheetData>
    <row r="1" spans="1:54" ht="31.5" customHeight="1" x14ac:dyDescent="0.2">
      <c r="A1" s="79" t="s">
        <v>114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79"/>
      <c r="Z1" s="79"/>
      <c r="AA1" s="79"/>
      <c r="AB1" s="79"/>
      <c r="AC1" s="79"/>
      <c r="AD1" s="79"/>
      <c r="AE1" s="79"/>
      <c r="AF1" s="79"/>
      <c r="AG1" s="79"/>
      <c r="AH1" s="79"/>
      <c r="AI1" s="79"/>
      <c r="AJ1" s="79"/>
      <c r="AK1" s="79"/>
      <c r="AL1" s="79"/>
      <c r="AM1" s="79"/>
      <c r="AN1" s="79"/>
      <c r="AO1" s="79"/>
      <c r="AP1" s="79"/>
      <c r="AQ1" s="79"/>
      <c r="AR1" s="79"/>
      <c r="AS1" s="79"/>
      <c r="AT1" s="79"/>
      <c r="AU1" s="79"/>
      <c r="AV1" s="79"/>
      <c r="AW1" s="79"/>
      <c r="AX1" s="79"/>
      <c r="AY1" s="79"/>
      <c r="AZ1" s="79"/>
      <c r="BA1" s="79"/>
      <c r="BB1" s="80"/>
    </row>
    <row r="2" spans="1:54" ht="21.75" customHeight="1" x14ac:dyDescent="0.2">
      <c r="A2" s="81" t="s">
        <v>119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2"/>
      <c r="N2" s="85" t="s">
        <v>120</v>
      </c>
      <c r="O2" s="86"/>
      <c r="P2" s="86"/>
      <c r="Q2" s="85" t="s">
        <v>121</v>
      </c>
      <c r="R2" s="86"/>
      <c r="S2" s="86"/>
      <c r="T2" s="86"/>
      <c r="U2" s="86"/>
      <c r="V2" s="86"/>
      <c r="W2" s="86"/>
      <c r="X2" s="86"/>
      <c r="Y2" s="86"/>
      <c r="Z2" s="36" t="s">
        <v>122</v>
      </c>
      <c r="AA2" s="87" t="s">
        <v>123</v>
      </c>
      <c r="AB2" s="86"/>
      <c r="AC2" s="86"/>
      <c r="AD2" s="86"/>
      <c r="AE2" s="86"/>
      <c r="AF2" s="86"/>
      <c r="AG2" s="86"/>
      <c r="AH2" s="88" t="s">
        <v>124</v>
      </c>
      <c r="AI2" s="88"/>
      <c r="AJ2" s="88"/>
      <c r="AK2" s="88"/>
      <c r="AL2" s="88"/>
      <c r="AM2" s="88"/>
      <c r="AN2" s="88"/>
      <c r="AO2" s="88"/>
      <c r="AP2" s="88"/>
      <c r="AQ2" s="88"/>
      <c r="AR2" s="88"/>
      <c r="AS2" s="88"/>
      <c r="AT2" s="88"/>
      <c r="AU2" s="88"/>
      <c r="AV2" s="88"/>
      <c r="AW2" s="88"/>
      <c r="AX2" s="88" t="s">
        <v>125</v>
      </c>
      <c r="AY2" s="88"/>
      <c r="AZ2" s="88"/>
      <c r="BA2" s="88"/>
      <c r="BB2" s="88" t="s">
        <v>126</v>
      </c>
    </row>
    <row r="3" spans="1:54" ht="15" customHeight="1" x14ac:dyDescent="0.2">
      <c r="A3" s="81"/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2"/>
      <c r="N3" s="89" t="s">
        <v>127</v>
      </c>
      <c r="O3" s="89" t="s">
        <v>128</v>
      </c>
      <c r="P3" s="89" t="s">
        <v>129</v>
      </c>
      <c r="Q3" s="89" t="s">
        <v>130</v>
      </c>
      <c r="R3" s="89" t="s">
        <v>131</v>
      </c>
      <c r="S3" s="89" t="s">
        <v>132</v>
      </c>
      <c r="T3" s="89" t="s">
        <v>221</v>
      </c>
      <c r="U3" s="91" t="s">
        <v>133</v>
      </c>
      <c r="V3" s="91"/>
      <c r="W3" s="91"/>
      <c r="X3" s="91"/>
      <c r="Y3" s="91"/>
      <c r="Z3" s="36" t="s">
        <v>134</v>
      </c>
      <c r="AA3" s="86"/>
      <c r="AB3" s="86"/>
      <c r="AC3" s="86"/>
      <c r="AD3" s="86"/>
      <c r="AE3" s="86"/>
      <c r="AF3" s="86"/>
      <c r="AG3" s="86"/>
      <c r="AH3" s="90" t="s">
        <v>135</v>
      </c>
      <c r="AI3" s="90"/>
      <c r="AJ3" s="90"/>
      <c r="AK3" s="90"/>
      <c r="AL3" s="90" t="s">
        <v>136</v>
      </c>
      <c r="AM3" s="90"/>
      <c r="AN3" s="90"/>
      <c r="AO3" s="90"/>
      <c r="AP3" s="90" t="s">
        <v>137</v>
      </c>
      <c r="AQ3" s="90"/>
      <c r="AR3" s="90"/>
      <c r="AS3" s="90"/>
      <c r="AT3" s="90" t="s">
        <v>138</v>
      </c>
      <c r="AU3" s="90"/>
      <c r="AV3" s="90"/>
      <c r="AW3" s="90"/>
      <c r="AX3" s="88" t="s">
        <v>134</v>
      </c>
      <c r="AY3" s="88"/>
      <c r="AZ3" s="88"/>
      <c r="BA3" s="88"/>
      <c r="BB3" s="88"/>
    </row>
    <row r="4" spans="1:54" ht="15" customHeight="1" x14ac:dyDescent="0.2">
      <c r="A4" s="83"/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  <c r="M4" s="84"/>
      <c r="N4" s="89"/>
      <c r="O4" s="89"/>
      <c r="P4" s="89"/>
      <c r="Q4" s="89"/>
      <c r="R4" s="89"/>
      <c r="S4" s="89"/>
      <c r="T4" s="89"/>
      <c r="U4" s="91" t="s">
        <v>139</v>
      </c>
      <c r="V4" s="91"/>
      <c r="W4" s="91" t="s">
        <v>140</v>
      </c>
      <c r="X4" s="91"/>
      <c r="Y4" s="91" t="s">
        <v>141</v>
      </c>
      <c r="Z4" s="36"/>
      <c r="AA4" s="86"/>
      <c r="AB4" s="86"/>
      <c r="AC4" s="86"/>
      <c r="AD4" s="86"/>
      <c r="AE4" s="86"/>
      <c r="AF4" s="86"/>
      <c r="AG4" s="86"/>
      <c r="AH4" s="90" t="s">
        <v>142</v>
      </c>
      <c r="AI4" s="90"/>
      <c r="AJ4" s="90" t="s">
        <v>143</v>
      </c>
      <c r="AK4" s="90"/>
      <c r="AL4" s="90" t="s">
        <v>142</v>
      </c>
      <c r="AM4" s="90"/>
      <c r="AN4" s="90" t="s">
        <v>143</v>
      </c>
      <c r="AO4" s="90"/>
      <c r="AP4" s="90" t="s">
        <v>142</v>
      </c>
      <c r="AQ4" s="90"/>
      <c r="AR4" s="90" t="s">
        <v>143</v>
      </c>
      <c r="AS4" s="90"/>
      <c r="AT4" s="90" t="s">
        <v>142</v>
      </c>
      <c r="AU4" s="90"/>
      <c r="AV4" s="90" t="s">
        <v>143</v>
      </c>
      <c r="AW4" s="90"/>
      <c r="AX4" s="91" t="s">
        <v>144</v>
      </c>
      <c r="AY4" s="91"/>
      <c r="AZ4" s="90" t="s">
        <v>143</v>
      </c>
      <c r="BA4" s="90"/>
      <c r="BB4" s="88"/>
    </row>
    <row r="5" spans="1:54" ht="24" customHeight="1" x14ac:dyDescent="0.2">
      <c r="A5" s="92" t="s">
        <v>217</v>
      </c>
      <c r="B5" s="92" t="s">
        <v>218</v>
      </c>
      <c r="C5" s="92" t="s">
        <v>219</v>
      </c>
      <c r="D5" s="92" t="s">
        <v>145</v>
      </c>
      <c r="E5" s="95" t="s">
        <v>146</v>
      </c>
      <c r="F5" s="95" t="s">
        <v>147</v>
      </c>
      <c r="G5" s="95" t="s">
        <v>148</v>
      </c>
      <c r="H5" s="95" t="s">
        <v>149</v>
      </c>
      <c r="I5" s="95" t="s">
        <v>150</v>
      </c>
      <c r="J5" s="95" t="s">
        <v>151</v>
      </c>
      <c r="K5" s="96" t="s">
        <v>152</v>
      </c>
      <c r="L5" s="95" t="s">
        <v>153</v>
      </c>
      <c r="M5" s="95" t="s">
        <v>154</v>
      </c>
      <c r="N5" s="89"/>
      <c r="O5" s="89"/>
      <c r="P5" s="89"/>
      <c r="Q5" s="89"/>
      <c r="R5" s="89"/>
      <c r="S5" s="89"/>
      <c r="T5" s="89"/>
      <c r="U5" s="91" t="s">
        <v>155</v>
      </c>
      <c r="V5" s="91" t="s">
        <v>156</v>
      </c>
      <c r="W5" s="91" t="s">
        <v>157</v>
      </c>
      <c r="X5" s="91" t="s">
        <v>158</v>
      </c>
      <c r="Y5" s="91"/>
      <c r="Z5" s="36"/>
      <c r="AA5" s="91" t="s">
        <v>159</v>
      </c>
      <c r="AB5" s="93" t="s">
        <v>117</v>
      </c>
      <c r="AC5" s="93" t="s">
        <v>160</v>
      </c>
      <c r="AD5" s="93" t="s">
        <v>115</v>
      </c>
      <c r="AE5" s="93" t="s">
        <v>161</v>
      </c>
      <c r="AF5" s="93" t="s">
        <v>162</v>
      </c>
      <c r="AG5" s="93" t="s">
        <v>163</v>
      </c>
      <c r="AH5" s="94" t="s">
        <v>164</v>
      </c>
      <c r="AI5" s="94" t="s">
        <v>165</v>
      </c>
      <c r="AJ5" s="94" t="s">
        <v>166</v>
      </c>
      <c r="AK5" s="94" t="s">
        <v>167</v>
      </c>
      <c r="AL5" s="94" t="s">
        <v>164</v>
      </c>
      <c r="AM5" s="94" t="s">
        <v>165</v>
      </c>
      <c r="AN5" s="94" t="s">
        <v>166</v>
      </c>
      <c r="AO5" s="94" t="s">
        <v>167</v>
      </c>
      <c r="AP5" s="94" t="s">
        <v>164</v>
      </c>
      <c r="AQ5" s="94" t="s">
        <v>165</v>
      </c>
      <c r="AR5" s="94" t="s">
        <v>166</v>
      </c>
      <c r="AS5" s="94" t="s">
        <v>167</v>
      </c>
      <c r="AT5" s="94" t="s">
        <v>164</v>
      </c>
      <c r="AU5" s="94" t="s">
        <v>165</v>
      </c>
      <c r="AV5" s="94" t="s">
        <v>166</v>
      </c>
      <c r="AW5" s="94" t="s">
        <v>167</v>
      </c>
      <c r="AX5" s="94" t="s">
        <v>164</v>
      </c>
      <c r="AY5" s="94" t="s">
        <v>165</v>
      </c>
      <c r="AZ5" s="94" t="s">
        <v>166</v>
      </c>
      <c r="BA5" s="94" t="s">
        <v>167</v>
      </c>
      <c r="BB5" s="88"/>
    </row>
    <row r="6" spans="1:54" ht="78.75" customHeight="1" x14ac:dyDescent="0.2">
      <c r="A6" s="92"/>
      <c r="B6" s="92"/>
      <c r="C6" s="92"/>
      <c r="D6" s="92"/>
      <c r="E6" s="95"/>
      <c r="F6" s="95"/>
      <c r="G6" s="95"/>
      <c r="H6" s="95"/>
      <c r="I6" s="95"/>
      <c r="J6" s="95"/>
      <c r="K6" s="96"/>
      <c r="L6" s="95"/>
      <c r="M6" s="95"/>
      <c r="N6" s="89"/>
      <c r="O6" s="89"/>
      <c r="P6" s="89"/>
      <c r="Q6" s="89"/>
      <c r="R6" s="89"/>
      <c r="S6" s="89"/>
      <c r="T6" s="89"/>
      <c r="U6" s="91"/>
      <c r="V6" s="91"/>
      <c r="W6" s="91"/>
      <c r="X6" s="91"/>
      <c r="Y6" s="91"/>
      <c r="Z6" s="37"/>
      <c r="AA6" s="91"/>
      <c r="AB6" s="93"/>
      <c r="AC6" s="93"/>
      <c r="AD6" s="93"/>
      <c r="AE6" s="93"/>
      <c r="AF6" s="93"/>
      <c r="AG6" s="93"/>
      <c r="AH6" s="94"/>
      <c r="AI6" s="94"/>
      <c r="AJ6" s="94"/>
      <c r="AK6" s="94"/>
      <c r="AL6" s="94"/>
      <c r="AM6" s="94"/>
      <c r="AN6" s="94"/>
      <c r="AO6" s="94"/>
      <c r="AP6" s="94"/>
      <c r="AQ6" s="94"/>
      <c r="AR6" s="94"/>
      <c r="AS6" s="94"/>
      <c r="AT6" s="94"/>
      <c r="AU6" s="94"/>
      <c r="AV6" s="94"/>
      <c r="AW6" s="94"/>
      <c r="AX6" s="94"/>
      <c r="AY6" s="94"/>
      <c r="AZ6" s="94"/>
      <c r="BA6" s="94"/>
      <c r="BB6" s="38"/>
    </row>
    <row r="7" spans="1:54" s="23" customFormat="1" ht="180" x14ac:dyDescent="0.2">
      <c r="A7" s="43" t="s">
        <v>197</v>
      </c>
      <c r="B7" s="39">
        <v>1</v>
      </c>
      <c r="C7" s="75" t="s">
        <v>220</v>
      </c>
      <c r="D7" s="40" t="s">
        <v>14</v>
      </c>
      <c r="E7" s="41" t="s">
        <v>10</v>
      </c>
      <c r="F7" s="41" t="s">
        <v>12</v>
      </c>
      <c r="G7" s="42" t="s">
        <v>16</v>
      </c>
      <c r="H7" s="43" t="s">
        <v>116</v>
      </c>
      <c r="I7" s="42" t="s">
        <v>18</v>
      </c>
      <c r="J7" s="42" t="s">
        <v>19</v>
      </c>
      <c r="K7" s="44" t="s">
        <v>215</v>
      </c>
      <c r="L7" s="45" t="s">
        <v>118</v>
      </c>
      <c r="M7" s="46">
        <v>8000000</v>
      </c>
      <c r="N7" s="69" t="s">
        <v>211</v>
      </c>
      <c r="O7" s="69" t="s">
        <v>212</v>
      </c>
      <c r="P7" s="69" t="s">
        <v>213</v>
      </c>
      <c r="Q7" s="59" t="s">
        <v>193</v>
      </c>
      <c r="R7" s="59" t="s">
        <v>194</v>
      </c>
      <c r="S7" s="60" t="s">
        <v>195</v>
      </c>
      <c r="T7" s="60" t="s">
        <v>222</v>
      </c>
      <c r="U7" s="73">
        <v>5</v>
      </c>
      <c r="V7" s="61">
        <v>1</v>
      </c>
      <c r="W7" s="62">
        <v>4</v>
      </c>
      <c r="X7" s="63">
        <v>2019</v>
      </c>
      <c r="Y7" s="64">
        <v>2020</v>
      </c>
      <c r="Z7" s="47">
        <v>720</v>
      </c>
      <c r="AA7" s="39" t="s">
        <v>196</v>
      </c>
      <c r="AB7" s="39">
        <v>46454</v>
      </c>
      <c r="AC7" s="39">
        <v>46454</v>
      </c>
      <c r="AD7" s="39">
        <v>46454</v>
      </c>
      <c r="AE7" s="39"/>
      <c r="AF7" s="39"/>
      <c r="AG7" s="74" t="s">
        <v>216</v>
      </c>
      <c r="AH7" s="48">
        <v>0</v>
      </c>
      <c r="AI7" s="48">
        <f>AH7/U7*100</f>
        <v>0</v>
      </c>
      <c r="AJ7" s="47">
        <v>0</v>
      </c>
      <c r="AK7" s="71">
        <f>AJ7/U7*100</f>
        <v>0</v>
      </c>
      <c r="AL7" s="47">
        <v>1</v>
      </c>
      <c r="AM7" s="48">
        <f>AL7/U7*100</f>
        <v>20</v>
      </c>
      <c r="AN7" s="50">
        <v>0.5</v>
      </c>
      <c r="AO7" s="71">
        <f>AN7/U7*100</f>
        <v>10</v>
      </c>
      <c r="AP7" s="47">
        <v>2</v>
      </c>
      <c r="AQ7" s="71">
        <f>AP7/U7*100</f>
        <v>40</v>
      </c>
      <c r="AR7" s="50">
        <v>0.5</v>
      </c>
      <c r="AS7" s="71">
        <f>AR7/U7*100</f>
        <v>10</v>
      </c>
      <c r="AT7" s="47">
        <v>2</v>
      </c>
      <c r="AU7" s="71">
        <f>AT7/U7*100</f>
        <v>40</v>
      </c>
      <c r="AV7" s="50"/>
      <c r="AW7" s="71">
        <f>AV7/U7*100</f>
        <v>0</v>
      </c>
      <c r="AX7" s="51">
        <f>AH7+AL7+AP7+AT7</f>
        <v>5</v>
      </c>
      <c r="AY7" s="49">
        <f>AI7+AM7+AQ7+AU7</f>
        <v>100</v>
      </c>
      <c r="AZ7" s="50">
        <f>AJ7+AN7+AR7+AV7</f>
        <v>1</v>
      </c>
      <c r="BA7" s="49">
        <f>AK7+AO7+AS7+AW7</f>
        <v>20</v>
      </c>
      <c r="BB7" s="50"/>
    </row>
    <row r="8" spans="1:54" s="23" customFormat="1" ht="180" x14ac:dyDescent="0.2">
      <c r="A8" s="43" t="s">
        <v>197</v>
      </c>
      <c r="B8" s="39">
        <v>2</v>
      </c>
      <c r="C8" s="75" t="s">
        <v>220</v>
      </c>
      <c r="D8" s="40" t="s">
        <v>26</v>
      </c>
      <c r="E8" s="41" t="s">
        <v>20</v>
      </c>
      <c r="F8" s="52" t="s">
        <v>21</v>
      </c>
      <c r="G8" s="42" t="s">
        <v>27</v>
      </c>
      <c r="H8" s="43" t="s">
        <v>169</v>
      </c>
      <c r="I8" s="42" t="s">
        <v>29</v>
      </c>
      <c r="J8" s="42" t="s">
        <v>30</v>
      </c>
      <c r="K8" s="53" t="s">
        <v>215</v>
      </c>
      <c r="L8" s="45" t="s">
        <v>170</v>
      </c>
      <c r="M8" s="46">
        <v>5000000</v>
      </c>
      <c r="N8" s="69" t="s">
        <v>211</v>
      </c>
      <c r="O8" s="69" t="s">
        <v>212</v>
      </c>
      <c r="P8" s="69" t="s">
        <v>213</v>
      </c>
      <c r="Q8" s="59" t="s">
        <v>193</v>
      </c>
      <c r="R8" s="59" t="s">
        <v>194</v>
      </c>
      <c r="S8" s="60" t="s">
        <v>195</v>
      </c>
      <c r="T8" s="60" t="s">
        <v>222</v>
      </c>
      <c r="U8" s="39">
        <v>5</v>
      </c>
      <c r="V8" s="61">
        <v>1</v>
      </c>
      <c r="W8" s="62">
        <v>3</v>
      </c>
      <c r="X8" s="63">
        <v>2019</v>
      </c>
      <c r="Y8" s="64">
        <v>2020</v>
      </c>
      <c r="Z8" s="51">
        <v>144</v>
      </c>
      <c r="AA8" s="39" t="s">
        <v>196</v>
      </c>
      <c r="AB8" s="39">
        <v>46454</v>
      </c>
      <c r="AC8" s="39">
        <v>46454</v>
      </c>
      <c r="AD8" s="39">
        <v>46454</v>
      </c>
      <c r="AE8" s="39"/>
      <c r="AF8" s="39"/>
      <c r="AG8" s="74" t="s">
        <v>216</v>
      </c>
      <c r="AH8" s="48">
        <v>0</v>
      </c>
      <c r="AI8" s="48">
        <f t="shared" ref="AI8:AI48" si="0">AH8/U8*100</f>
        <v>0</v>
      </c>
      <c r="AJ8" s="47">
        <v>0</v>
      </c>
      <c r="AK8" s="71">
        <f t="shared" ref="AK8:AK48" si="1">AJ8/U8*100</f>
        <v>0</v>
      </c>
      <c r="AL8" s="47">
        <v>1</v>
      </c>
      <c r="AM8" s="48">
        <f t="shared" ref="AM8:AM48" si="2">AL8/U8*100</f>
        <v>20</v>
      </c>
      <c r="AN8" s="50">
        <v>0</v>
      </c>
      <c r="AO8" s="71">
        <f t="shared" ref="AO8:AO48" si="3">AN8/U8*100</f>
        <v>0</v>
      </c>
      <c r="AP8" s="47">
        <v>2</v>
      </c>
      <c r="AQ8" s="71">
        <f t="shared" ref="AQ8:AQ48" si="4">AP8/U8*100</f>
        <v>40</v>
      </c>
      <c r="AR8" s="50">
        <v>0</v>
      </c>
      <c r="AS8" s="71">
        <f t="shared" ref="AS8:AS48" si="5">AR8/U8*100</f>
        <v>0</v>
      </c>
      <c r="AT8" s="47">
        <v>2</v>
      </c>
      <c r="AU8" s="71">
        <f t="shared" ref="AU8:AU48" si="6">AT8/U8*100</f>
        <v>40</v>
      </c>
      <c r="AV8" s="50"/>
      <c r="AW8" s="71">
        <f t="shared" ref="AW8:AW48" si="7">AV8/U8*100</f>
        <v>0</v>
      </c>
      <c r="AX8" s="51">
        <f t="shared" ref="AX8:AX48" si="8">AH8+AL8+AP8+AT8</f>
        <v>5</v>
      </c>
      <c r="AY8" s="49">
        <f t="shared" ref="AY8:AY48" si="9">AI8+AM8+AQ8+AU8</f>
        <v>100</v>
      </c>
      <c r="AZ8" s="50">
        <f t="shared" ref="AZ8:AZ48" si="10">AJ8+AN8+AR8+AV8</f>
        <v>0</v>
      </c>
      <c r="BA8" s="49">
        <f t="shared" ref="BA8:BA48" si="11">AK8+AO8+AS8+AW8</f>
        <v>0</v>
      </c>
      <c r="BB8" s="76"/>
    </row>
    <row r="9" spans="1:54" ht="75.75" customHeight="1" x14ac:dyDescent="0.2">
      <c r="A9" s="43" t="s">
        <v>197</v>
      </c>
      <c r="B9" s="39">
        <v>3</v>
      </c>
      <c r="C9" s="75" t="s">
        <v>220</v>
      </c>
      <c r="D9" s="40" t="s">
        <v>32</v>
      </c>
      <c r="E9" s="41" t="s">
        <v>20</v>
      </c>
      <c r="F9" s="41" t="s">
        <v>31</v>
      </c>
      <c r="G9" s="42" t="s">
        <v>33</v>
      </c>
      <c r="H9" s="43" t="s">
        <v>169</v>
      </c>
      <c r="I9" s="42" t="s">
        <v>35</v>
      </c>
      <c r="J9" s="42" t="s">
        <v>36</v>
      </c>
      <c r="K9" s="44" t="s">
        <v>11</v>
      </c>
      <c r="L9" s="67" t="s">
        <v>170</v>
      </c>
      <c r="M9" s="68">
        <v>8500000</v>
      </c>
      <c r="N9" s="69" t="s">
        <v>211</v>
      </c>
      <c r="O9" s="69" t="s">
        <v>212</v>
      </c>
      <c r="P9" s="69" t="s">
        <v>213</v>
      </c>
      <c r="Q9" s="59" t="s">
        <v>193</v>
      </c>
      <c r="R9" s="59" t="s">
        <v>194</v>
      </c>
      <c r="S9" s="60" t="s">
        <v>195</v>
      </c>
      <c r="T9" s="60" t="s">
        <v>222</v>
      </c>
      <c r="U9" s="39">
        <v>100</v>
      </c>
      <c r="V9" s="61">
        <v>1</v>
      </c>
      <c r="W9" s="62">
        <v>76</v>
      </c>
      <c r="X9" s="63">
        <v>2019</v>
      </c>
      <c r="Y9" s="64">
        <v>2020</v>
      </c>
      <c r="Z9" s="51">
        <v>145</v>
      </c>
      <c r="AA9" s="39" t="s">
        <v>196</v>
      </c>
      <c r="AB9" s="39">
        <v>46454</v>
      </c>
      <c r="AC9" s="39">
        <v>46454</v>
      </c>
      <c r="AD9" s="39">
        <v>46454</v>
      </c>
      <c r="AE9" s="39"/>
      <c r="AF9" s="39"/>
      <c r="AG9" s="74" t="s">
        <v>216</v>
      </c>
      <c r="AH9" s="48">
        <v>0</v>
      </c>
      <c r="AI9" s="48">
        <f t="shared" si="0"/>
        <v>0</v>
      </c>
      <c r="AJ9" s="47">
        <v>0</v>
      </c>
      <c r="AK9" s="71">
        <f t="shared" si="1"/>
        <v>0</v>
      </c>
      <c r="AL9" s="47">
        <v>33</v>
      </c>
      <c r="AM9" s="48">
        <f t="shared" si="2"/>
        <v>33</v>
      </c>
      <c r="AN9" s="50">
        <v>0</v>
      </c>
      <c r="AO9" s="71">
        <f t="shared" si="3"/>
        <v>0</v>
      </c>
      <c r="AP9" s="47">
        <v>33</v>
      </c>
      <c r="AQ9" s="71">
        <f t="shared" si="4"/>
        <v>33</v>
      </c>
      <c r="AR9" s="50">
        <v>0</v>
      </c>
      <c r="AS9" s="71">
        <f t="shared" si="5"/>
        <v>0</v>
      </c>
      <c r="AT9" s="47">
        <v>34</v>
      </c>
      <c r="AU9" s="71">
        <f t="shared" si="6"/>
        <v>34</v>
      </c>
      <c r="AV9" s="50"/>
      <c r="AW9" s="71">
        <f t="shared" si="7"/>
        <v>0</v>
      </c>
      <c r="AX9" s="51">
        <f t="shared" si="8"/>
        <v>100</v>
      </c>
      <c r="AY9" s="49">
        <f t="shared" si="9"/>
        <v>100</v>
      </c>
      <c r="AZ9" s="50">
        <f t="shared" si="10"/>
        <v>0</v>
      </c>
      <c r="BA9" s="49">
        <f t="shared" si="11"/>
        <v>0</v>
      </c>
      <c r="BB9" s="50"/>
    </row>
    <row r="10" spans="1:54" ht="60" customHeight="1" x14ac:dyDescent="0.2">
      <c r="A10" s="43" t="s">
        <v>197</v>
      </c>
      <c r="B10" s="39">
        <v>4</v>
      </c>
      <c r="C10" s="75" t="s">
        <v>220</v>
      </c>
      <c r="D10" s="40" t="s">
        <v>37</v>
      </c>
      <c r="E10" s="41" t="s">
        <v>38</v>
      </c>
      <c r="F10" s="52" t="s">
        <v>39</v>
      </c>
      <c r="G10" s="42" t="s">
        <v>40</v>
      </c>
      <c r="H10" s="43" t="s">
        <v>171</v>
      </c>
      <c r="I10" s="42" t="s">
        <v>42</v>
      </c>
      <c r="J10" s="42" t="s">
        <v>43</v>
      </c>
      <c r="K10" s="44" t="s">
        <v>215</v>
      </c>
      <c r="L10" s="45" t="s">
        <v>172</v>
      </c>
      <c r="M10" s="46">
        <v>3000000</v>
      </c>
      <c r="N10" s="69" t="s">
        <v>211</v>
      </c>
      <c r="O10" s="69" t="s">
        <v>212</v>
      </c>
      <c r="P10" s="69" t="s">
        <v>213</v>
      </c>
      <c r="Q10" s="59" t="s">
        <v>193</v>
      </c>
      <c r="R10" s="59" t="s">
        <v>194</v>
      </c>
      <c r="S10" s="60" t="s">
        <v>195</v>
      </c>
      <c r="T10" s="60" t="s">
        <v>222</v>
      </c>
      <c r="U10" s="39">
        <v>2</v>
      </c>
      <c r="V10" s="61">
        <v>1</v>
      </c>
      <c r="W10" s="62">
        <v>0</v>
      </c>
      <c r="X10" s="63">
        <v>2019</v>
      </c>
      <c r="Y10" s="64">
        <v>2020</v>
      </c>
      <c r="Z10" s="51">
        <v>148</v>
      </c>
      <c r="AA10" s="39" t="s">
        <v>196</v>
      </c>
      <c r="AB10" s="39">
        <v>46454</v>
      </c>
      <c r="AC10" s="39">
        <v>46454</v>
      </c>
      <c r="AD10" s="39">
        <v>46454</v>
      </c>
      <c r="AE10" s="39"/>
      <c r="AF10" s="39"/>
      <c r="AG10" s="74" t="s">
        <v>216</v>
      </c>
      <c r="AH10" s="48">
        <v>0</v>
      </c>
      <c r="AI10" s="48">
        <f t="shared" si="0"/>
        <v>0</v>
      </c>
      <c r="AJ10" s="47">
        <v>0</v>
      </c>
      <c r="AK10" s="71">
        <f t="shared" si="1"/>
        <v>0</v>
      </c>
      <c r="AL10" s="47">
        <v>1</v>
      </c>
      <c r="AM10" s="48">
        <f t="shared" si="2"/>
        <v>50</v>
      </c>
      <c r="AN10" s="50">
        <v>0</v>
      </c>
      <c r="AO10" s="71">
        <f t="shared" si="3"/>
        <v>0</v>
      </c>
      <c r="AP10" s="47">
        <v>1</v>
      </c>
      <c r="AQ10" s="71">
        <f t="shared" si="4"/>
        <v>50</v>
      </c>
      <c r="AR10" s="50">
        <v>0</v>
      </c>
      <c r="AS10" s="71">
        <f t="shared" si="5"/>
        <v>0</v>
      </c>
      <c r="AT10" s="47"/>
      <c r="AU10" s="71">
        <f t="shared" si="6"/>
        <v>0</v>
      </c>
      <c r="AV10" s="50"/>
      <c r="AW10" s="71">
        <f t="shared" si="7"/>
        <v>0</v>
      </c>
      <c r="AX10" s="51">
        <f t="shared" si="8"/>
        <v>2</v>
      </c>
      <c r="AY10" s="49">
        <f t="shared" si="9"/>
        <v>100</v>
      </c>
      <c r="AZ10" s="50">
        <f t="shared" si="10"/>
        <v>0</v>
      </c>
      <c r="BA10" s="49">
        <f t="shared" si="11"/>
        <v>0</v>
      </c>
      <c r="BB10" s="50"/>
    </row>
    <row r="11" spans="1:54" ht="60" customHeight="1" x14ac:dyDescent="0.2">
      <c r="A11" s="43" t="s">
        <v>197</v>
      </c>
      <c r="B11" s="39">
        <v>5</v>
      </c>
      <c r="C11" s="75" t="s">
        <v>220</v>
      </c>
      <c r="D11" s="40" t="s">
        <v>44</v>
      </c>
      <c r="E11" s="41" t="s">
        <v>38</v>
      </c>
      <c r="F11" s="52" t="s">
        <v>39</v>
      </c>
      <c r="G11" s="42" t="s">
        <v>45</v>
      </c>
      <c r="H11" s="43" t="s">
        <v>171</v>
      </c>
      <c r="I11" s="42" t="s">
        <v>47</v>
      </c>
      <c r="J11" s="42" t="s">
        <v>48</v>
      </c>
      <c r="K11" s="44" t="s">
        <v>215</v>
      </c>
      <c r="L11" s="45" t="s">
        <v>172</v>
      </c>
      <c r="M11" s="46">
        <v>3000000</v>
      </c>
      <c r="N11" s="69" t="s">
        <v>211</v>
      </c>
      <c r="O11" s="69" t="s">
        <v>212</v>
      </c>
      <c r="P11" s="69" t="s">
        <v>213</v>
      </c>
      <c r="Q11" s="59" t="s">
        <v>193</v>
      </c>
      <c r="R11" s="59" t="s">
        <v>194</v>
      </c>
      <c r="S11" s="60" t="s">
        <v>195</v>
      </c>
      <c r="T11" s="60" t="s">
        <v>222</v>
      </c>
      <c r="U11" s="39">
        <v>2</v>
      </c>
      <c r="V11" s="61">
        <v>1</v>
      </c>
      <c r="W11" s="62">
        <v>0</v>
      </c>
      <c r="X11" s="63">
        <v>2019</v>
      </c>
      <c r="Y11" s="64">
        <v>2020</v>
      </c>
      <c r="Z11" s="51"/>
      <c r="AA11" s="39" t="s">
        <v>196</v>
      </c>
      <c r="AB11" s="39">
        <v>46454</v>
      </c>
      <c r="AC11" s="39">
        <v>46454</v>
      </c>
      <c r="AD11" s="39">
        <v>46454</v>
      </c>
      <c r="AE11" s="39"/>
      <c r="AF11" s="39"/>
      <c r="AG11" s="74" t="s">
        <v>216</v>
      </c>
      <c r="AH11" s="48">
        <v>0</v>
      </c>
      <c r="AI11" s="48">
        <f t="shared" si="0"/>
        <v>0</v>
      </c>
      <c r="AJ11" s="47">
        <v>0</v>
      </c>
      <c r="AK11" s="71">
        <f t="shared" si="1"/>
        <v>0</v>
      </c>
      <c r="AL11" s="47">
        <v>1</v>
      </c>
      <c r="AM11" s="48">
        <f t="shared" si="2"/>
        <v>50</v>
      </c>
      <c r="AN11" s="50">
        <v>0</v>
      </c>
      <c r="AO11" s="71">
        <f t="shared" si="3"/>
        <v>0</v>
      </c>
      <c r="AP11" s="47">
        <v>1</v>
      </c>
      <c r="AQ11" s="71">
        <f t="shared" si="4"/>
        <v>50</v>
      </c>
      <c r="AR11" s="50">
        <v>0</v>
      </c>
      <c r="AS11" s="71">
        <f t="shared" si="5"/>
        <v>0</v>
      </c>
      <c r="AT11" s="47"/>
      <c r="AU11" s="71">
        <f t="shared" si="6"/>
        <v>0</v>
      </c>
      <c r="AV11" s="50"/>
      <c r="AW11" s="71">
        <f t="shared" si="7"/>
        <v>0</v>
      </c>
      <c r="AX11" s="51">
        <f t="shared" si="8"/>
        <v>2</v>
      </c>
      <c r="AY11" s="49">
        <f t="shared" si="9"/>
        <v>100</v>
      </c>
      <c r="AZ11" s="50">
        <f t="shared" si="10"/>
        <v>0</v>
      </c>
      <c r="BA11" s="49">
        <f t="shared" si="11"/>
        <v>0</v>
      </c>
      <c r="BB11" s="50"/>
    </row>
    <row r="12" spans="1:54" ht="60" customHeight="1" x14ac:dyDescent="0.2">
      <c r="A12" s="43" t="s">
        <v>197</v>
      </c>
      <c r="B12" s="39">
        <v>6</v>
      </c>
      <c r="C12" s="75" t="s">
        <v>220</v>
      </c>
      <c r="D12" s="40" t="s">
        <v>49</v>
      </c>
      <c r="E12" s="41" t="s">
        <v>38</v>
      </c>
      <c r="F12" s="52" t="s">
        <v>39</v>
      </c>
      <c r="G12" s="42" t="s">
        <v>50</v>
      </c>
      <c r="H12" s="43" t="s">
        <v>171</v>
      </c>
      <c r="I12" s="42" t="s">
        <v>52</v>
      </c>
      <c r="J12" s="42" t="s">
        <v>53</v>
      </c>
      <c r="K12" s="44" t="s">
        <v>215</v>
      </c>
      <c r="L12" s="45" t="s">
        <v>172</v>
      </c>
      <c r="M12" s="46">
        <v>3000000</v>
      </c>
      <c r="N12" s="69" t="s">
        <v>211</v>
      </c>
      <c r="O12" s="69" t="s">
        <v>212</v>
      </c>
      <c r="P12" s="69" t="s">
        <v>213</v>
      </c>
      <c r="Q12" s="59" t="s">
        <v>193</v>
      </c>
      <c r="R12" s="59" t="s">
        <v>194</v>
      </c>
      <c r="S12" s="60" t="s">
        <v>195</v>
      </c>
      <c r="T12" s="60" t="s">
        <v>222</v>
      </c>
      <c r="U12" s="39">
        <v>2</v>
      </c>
      <c r="V12" s="61">
        <v>1</v>
      </c>
      <c r="W12" s="62">
        <v>0</v>
      </c>
      <c r="X12" s="63">
        <v>2019</v>
      </c>
      <c r="Y12" s="64">
        <v>2020</v>
      </c>
      <c r="Z12" s="54"/>
      <c r="AA12" s="39" t="s">
        <v>196</v>
      </c>
      <c r="AB12" s="39">
        <v>46454</v>
      </c>
      <c r="AC12" s="39">
        <v>46454</v>
      </c>
      <c r="AD12" s="39">
        <v>46454</v>
      </c>
      <c r="AE12" s="39"/>
      <c r="AF12" s="39"/>
      <c r="AG12" s="74" t="s">
        <v>216</v>
      </c>
      <c r="AH12" s="48">
        <v>0</v>
      </c>
      <c r="AI12" s="48">
        <f t="shared" si="0"/>
        <v>0</v>
      </c>
      <c r="AJ12" s="47">
        <v>0</v>
      </c>
      <c r="AK12" s="71">
        <f t="shared" si="1"/>
        <v>0</v>
      </c>
      <c r="AL12" s="47">
        <v>1</v>
      </c>
      <c r="AM12" s="48">
        <f t="shared" si="2"/>
        <v>50</v>
      </c>
      <c r="AN12" s="50">
        <v>0.25</v>
      </c>
      <c r="AO12" s="71">
        <f t="shared" si="3"/>
        <v>12.5</v>
      </c>
      <c r="AP12" s="47">
        <v>1</v>
      </c>
      <c r="AQ12" s="71">
        <f t="shared" si="4"/>
        <v>50</v>
      </c>
      <c r="AR12" s="50">
        <v>0.75</v>
      </c>
      <c r="AS12" s="71">
        <f t="shared" si="5"/>
        <v>37.5</v>
      </c>
      <c r="AT12" s="47"/>
      <c r="AU12" s="71">
        <f t="shared" si="6"/>
        <v>0</v>
      </c>
      <c r="AV12" s="50"/>
      <c r="AW12" s="71">
        <f t="shared" si="7"/>
        <v>0</v>
      </c>
      <c r="AX12" s="51">
        <f t="shared" si="8"/>
        <v>2</v>
      </c>
      <c r="AY12" s="49">
        <f t="shared" si="9"/>
        <v>100</v>
      </c>
      <c r="AZ12" s="50">
        <f t="shared" si="10"/>
        <v>1</v>
      </c>
      <c r="BA12" s="49">
        <f t="shared" si="11"/>
        <v>50</v>
      </c>
      <c r="BB12" s="55"/>
    </row>
    <row r="13" spans="1:54" ht="60" customHeight="1" x14ac:dyDescent="0.2">
      <c r="A13" s="43" t="s">
        <v>197</v>
      </c>
      <c r="B13" s="39">
        <v>7</v>
      </c>
      <c r="C13" s="75" t="s">
        <v>220</v>
      </c>
      <c r="D13" s="40" t="s">
        <v>54</v>
      </c>
      <c r="E13" s="41" t="s">
        <v>38</v>
      </c>
      <c r="F13" s="52" t="s">
        <v>39</v>
      </c>
      <c r="G13" s="42" t="s">
        <v>55</v>
      </c>
      <c r="H13" s="43" t="s">
        <v>171</v>
      </c>
      <c r="I13" s="42" t="s">
        <v>57</v>
      </c>
      <c r="J13" s="42" t="s">
        <v>58</v>
      </c>
      <c r="K13" s="44" t="s">
        <v>215</v>
      </c>
      <c r="L13" s="45" t="s">
        <v>172</v>
      </c>
      <c r="M13" s="46">
        <v>3000000</v>
      </c>
      <c r="N13" s="69" t="s">
        <v>211</v>
      </c>
      <c r="O13" s="69" t="s">
        <v>212</v>
      </c>
      <c r="P13" s="69" t="s">
        <v>213</v>
      </c>
      <c r="Q13" s="59" t="s">
        <v>193</v>
      </c>
      <c r="R13" s="59" t="s">
        <v>194</v>
      </c>
      <c r="S13" s="60" t="s">
        <v>195</v>
      </c>
      <c r="T13" s="60" t="s">
        <v>222</v>
      </c>
      <c r="U13" s="39">
        <v>2</v>
      </c>
      <c r="V13" s="61">
        <v>1</v>
      </c>
      <c r="W13" s="62">
        <v>0</v>
      </c>
      <c r="X13" s="63">
        <v>2019</v>
      </c>
      <c r="Y13" s="64">
        <v>2020</v>
      </c>
      <c r="Z13" s="51"/>
      <c r="AA13" s="39" t="s">
        <v>196</v>
      </c>
      <c r="AB13" s="39">
        <v>46454</v>
      </c>
      <c r="AC13" s="39">
        <v>46454</v>
      </c>
      <c r="AD13" s="39">
        <v>46454</v>
      </c>
      <c r="AE13" s="39"/>
      <c r="AF13" s="39"/>
      <c r="AG13" s="74" t="s">
        <v>216</v>
      </c>
      <c r="AH13" s="48">
        <v>0</v>
      </c>
      <c r="AI13" s="48">
        <f t="shared" si="0"/>
        <v>0</v>
      </c>
      <c r="AJ13" s="47">
        <v>0</v>
      </c>
      <c r="AK13" s="71">
        <f t="shared" si="1"/>
        <v>0</v>
      </c>
      <c r="AL13" s="47">
        <v>1</v>
      </c>
      <c r="AM13" s="48">
        <f t="shared" si="2"/>
        <v>50</v>
      </c>
      <c r="AN13" s="50">
        <v>0.25</v>
      </c>
      <c r="AO13" s="71">
        <f t="shared" si="3"/>
        <v>12.5</v>
      </c>
      <c r="AP13" s="47">
        <v>1</v>
      </c>
      <c r="AQ13" s="71">
        <f t="shared" si="4"/>
        <v>50</v>
      </c>
      <c r="AR13" s="50">
        <v>0.75</v>
      </c>
      <c r="AS13" s="71">
        <f t="shared" si="5"/>
        <v>37.5</v>
      </c>
      <c r="AT13" s="47"/>
      <c r="AU13" s="71">
        <f t="shared" si="6"/>
        <v>0</v>
      </c>
      <c r="AV13" s="50"/>
      <c r="AW13" s="71">
        <f t="shared" si="7"/>
        <v>0</v>
      </c>
      <c r="AX13" s="51">
        <f t="shared" si="8"/>
        <v>2</v>
      </c>
      <c r="AY13" s="49">
        <f t="shared" si="9"/>
        <v>100</v>
      </c>
      <c r="AZ13" s="50">
        <f t="shared" si="10"/>
        <v>1</v>
      </c>
      <c r="BA13" s="49">
        <f t="shared" si="11"/>
        <v>50</v>
      </c>
      <c r="BB13" s="55"/>
    </row>
    <row r="14" spans="1:54" ht="60" customHeight="1" x14ac:dyDescent="0.2">
      <c r="A14" s="43" t="s">
        <v>197</v>
      </c>
      <c r="B14" s="39">
        <v>8</v>
      </c>
      <c r="C14" s="75" t="s">
        <v>220</v>
      </c>
      <c r="D14" s="40" t="s">
        <v>59</v>
      </c>
      <c r="E14" s="41" t="s">
        <v>38</v>
      </c>
      <c r="F14" s="52" t="s">
        <v>60</v>
      </c>
      <c r="G14" s="42" t="s">
        <v>61</v>
      </c>
      <c r="H14" s="39" t="s">
        <v>171</v>
      </c>
      <c r="I14" s="42" t="s">
        <v>63</v>
      </c>
      <c r="J14" s="42" t="s">
        <v>64</v>
      </c>
      <c r="K14" s="44" t="s">
        <v>215</v>
      </c>
      <c r="L14" s="69" t="s">
        <v>172</v>
      </c>
      <c r="M14" s="70">
        <v>3000000</v>
      </c>
      <c r="N14" s="69" t="s">
        <v>211</v>
      </c>
      <c r="O14" s="69" t="s">
        <v>212</v>
      </c>
      <c r="P14" s="69" t="s">
        <v>213</v>
      </c>
      <c r="Q14" s="59" t="s">
        <v>193</v>
      </c>
      <c r="R14" s="59" t="s">
        <v>194</v>
      </c>
      <c r="S14" s="60" t="s">
        <v>195</v>
      </c>
      <c r="T14" s="60" t="s">
        <v>222</v>
      </c>
      <c r="U14" s="39">
        <v>1</v>
      </c>
      <c r="V14" s="61">
        <v>1</v>
      </c>
      <c r="W14" s="62">
        <v>1</v>
      </c>
      <c r="X14" s="63">
        <v>2019</v>
      </c>
      <c r="Y14" s="64">
        <v>2020</v>
      </c>
      <c r="Z14" s="51"/>
      <c r="AA14" s="39" t="s">
        <v>196</v>
      </c>
      <c r="AB14" s="39">
        <v>46454</v>
      </c>
      <c r="AC14" s="39">
        <v>46454</v>
      </c>
      <c r="AD14" s="39">
        <v>46454</v>
      </c>
      <c r="AE14" s="39"/>
      <c r="AF14" s="39"/>
      <c r="AG14" s="74" t="s">
        <v>216</v>
      </c>
      <c r="AH14" s="48">
        <v>0.25</v>
      </c>
      <c r="AI14" s="48">
        <f t="shared" ref="AI14:AI16" si="12">AH14/U14*100</f>
        <v>25</v>
      </c>
      <c r="AJ14" s="47">
        <v>0</v>
      </c>
      <c r="AK14" s="71">
        <f t="shared" ref="AK14:AK16" si="13">AJ14/U14*100</f>
        <v>0</v>
      </c>
      <c r="AL14" s="48">
        <v>0.25</v>
      </c>
      <c r="AM14" s="48">
        <f t="shared" ref="AM14:AM16" si="14">AL14/U14*100</f>
        <v>25</v>
      </c>
      <c r="AN14" s="50">
        <v>0</v>
      </c>
      <c r="AO14" s="71">
        <f t="shared" ref="AO14:AO16" si="15">AN14/U14*100</f>
        <v>0</v>
      </c>
      <c r="AP14" s="48">
        <v>0.25</v>
      </c>
      <c r="AQ14" s="71">
        <f t="shared" ref="AQ14:AQ16" si="16">AP14/U14*100</f>
        <v>25</v>
      </c>
      <c r="AR14" s="50">
        <v>0</v>
      </c>
      <c r="AS14" s="71">
        <f t="shared" ref="AS14:AS16" si="17">AR14/U14*100</f>
        <v>0</v>
      </c>
      <c r="AT14" s="48">
        <v>0.25</v>
      </c>
      <c r="AU14" s="71">
        <f t="shared" ref="AU14:AU16" si="18">AT14/U14*100</f>
        <v>25</v>
      </c>
      <c r="AV14" s="50"/>
      <c r="AW14" s="71">
        <f t="shared" ref="AW14:AW16" si="19">AV14/U14*100</f>
        <v>0</v>
      </c>
      <c r="AX14" s="51">
        <f t="shared" si="8"/>
        <v>1</v>
      </c>
      <c r="AY14" s="49">
        <f t="shared" si="9"/>
        <v>100</v>
      </c>
      <c r="AZ14" s="50">
        <f t="shared" si="10"/>
        <v>0</v>
      </c>
      <c r="BA14" s="49">
        <f t="shared" si="11"/>
        <v>0</v>
      </c>
      <c r="BB14" s="55"/>
    </row>
    <row r="15" spans="1:54" ht="60" customHeight="1" x14ac:dyDescent="0.2">
      <c r="A15" s="43" t="s">
        <v>197</v>
      </c>
      <c r="B15" s="39">
        <v>9</v>
      </c>
      <c r="C15" s="75" t="s">
        <v>220</v>
      </c>
      <c r="D15" s="40" t="s">
        <v>65</v>
      </c>
      <c r="E15" s="41" t="s">
        <v>38</v>
      </c>
      <c r="F15" s="52" t="s">
        <v>60</v>
      </c>
      <c r="G15" s="42" t="s">
        <v>66</v>
      </c>
      <c r="H15" s="43" t="s">
        <v>171</v>
      </c>
      <c r="I15" s="42" t="s">
        <v>65</v>
      </c>
      <c r="J15" s="42" t="s">
        <v>68</v>
      </c>
      <c r="K15" s="44" t="s">
        <v>215</v>
      </c>
      <c r="L15" s="69" t="s">
        <v>172</v>
      </c>
      <c r="M15" s="70">
        <v>1000000</v>
      </c>
      <c r="N15" s="69" t="s">
        <v>211</v>
      </c>
      <c r="O15" s="69" t="s">
        <v>212</v>
      </c>
      <c r="P15" s="69" t="s">
        <v>213</v>
      </c>
      <c r="Q15" s="59" t="s">
        <v>193</v>
      </c>
      <c r="R15" s="59" t="s">
        <v>194</v>
      </c>
      <c r="S15" s="60" t="s">
        <v>195</v>
      </c>
      <c r="T15" s="60" t="s">
        <v>222</v>
      </c>
      <c r="U15" s="39">
        <v>1</v>
      </c>
      <c r="V15" s="61">
        <v>1</v>
      </c>
      <c r="W15" s="62">
        <v>1</v>
      </c>
      <c r="X15" s="63">
        <v>2019</v>
      </c>
      <c r="Y15" s="64">
        <v>2020</v>
      </c>
      <c r="Z15" s="51"/>
      <c r="AA15" s="39" t="s">
        <v>196</v>
      </c>
      <c r="AB15" s="39">
        <v>46454</v>
      </c>
      <c r="AC15" s="39">
        <v>46454</v>
      </c>
      <c r="AD15" s="39">
        <v>46454</v>
      </c>
      <c r="AE15" s="39"/>
      <c r="AF15" s="39"/>
      <c r="AG15" s="74" t="s">
        <v>216</v>
      </c>
      <c r="AH15" s="48">
        <v>0.25</v>
      </c>
      <c r="AI15" s="48">
        <f t="shared" si="12"/>
        <v>25</v>
      </c>
      <c r="AJ15" s="47">
        <v>0</v>
      </c>
      <c r="AK15" s="71">
        <f t="shared" si="13"/>
        <v>0</v>
      </c>
      <c r="AL15" s="48">
        <v>0.25</v>
      </c>
      <c r="AM15" s="48">
        <f t="shared" si="14"/>
        <v>25</v>
      </c>
      <c r="AN15" s="50">
        <v>0</v>
      </c>
      <c r="AO15" s="71">
        <f t="shared" si="15"/>
        <v>0</v>
      </c>
      <c r="AP15" s="48">
        <v>0.25</v>
      </c>
      <c r="AQ15" s="71">
        <f t="shared" si="16"/>
        <v>25</v>
      </c>
      <c r="AR15" s="50">
        <v>0</v>
      </c>
      <c r="AS15" s="71">
        <f t="shared" si="17"/>
        <v>0</v>
      </c>
      <c r="AT15" s="48">
        <v>0.25</v>
      </c>
      <c r="AU15" s="71">
        <f t="shared" si="18"/>
        <v>25</v>
      </c>
      <c r="AV15" s="50"/>
      <c r="AW15" s="71">
        <f t="shared" si="19"/>
        <v>0</v>
      </c>
      <c r="AX15" s="51">
        <f t="shared" si="8"/>
        <v>1</v>
      </c>
      <c r="AY15" s="49">
        <f t="shared" si="9"/>
        <v>100</v>
      </c>
      <c r="AZ15" s="50">
        <f t="shared" si="10"/>
        <v>0</v>
      </c>
      <c r="BA15" s="49">
        <f t="shared" si="11"/>
        <v>0</v>
      </c>
      <c r="BB15" s="55"/>
    </row>
    <row r="16" spans="1:54" ht="60" customHeight="1" x14ac:dyDescent="0.2">
      <c r="A16" s="43" t="s">
        <v>197</v>
      </c>
      <c r="B16" s="39">
        <v>10</v>
      </c>
      <c r="C16" s="75" t="s">
        <v>220</v>
      </c>
      <c r="D16" s="40" t="s">
        <v>69</v>
      </c>
      <c r="E16" s="41" t="s">
        <v>38</v>
      </c>
      <c r="F16" s="52" t="s">
        <v>60</v>
      </c>
      <c r="G16" s="42" t="s">
        <v>70</v>
      </c>
      <c r="H16" s="43" t="s">
        <v>171</v>
      </c>
      <c r="I16" s="42" t="s">
        <v>70</v>
      </c>
      <c r="J16" s="42" t="s">
        <v>72</v>
      </c>
      <c r="K16" s="44" t="s">
        <v>215</v>
      </c>
      <c r="L16" s="69" t="s">
        <v>172</v>
      </c>
      <c r="M16" s="70">
        <v>1000000</v>
      </c>
      <c r="N16" s="69" t="s">
        <v>211</v>
      </c>
      <c r="O16" s="69" t="s">
        <v>212</v>
      </c>
      <c r="P16" s="69" t="s">
        <v>213</v>
      </c>
      <c r="Q16" s="59" t="s">
        <v>193</v>
      </c>
      <c r="R16" s="59" t="s">
        <v>194</v>
      </c>
      <c r="S16" s="60" t="s">
        <v>195</v>
      </c>
      <c r="T16" s="60" t="s">
        <v>222</v>
      </c>
      <c r="U16" s="39">
        <v>1</v>
      </c>
      <c r="V16" s="61">
        <v>1</v>
      </c>
      <c r="W16" s="62">
        <v>1</v>
      </c>
      <c r="X16" s="63">
        <v>2019</v>
      </c>
      <c r="Y16" s="64">
        <v>2020</v>
      </c>
      <c r="Z16" s="51"/>
      <c r="AA16" s="39" t="s">
        <v>196</v>
      </c>
      <c r="AB16" s="39">
        <v>46454</v>
      </c>
      <c r="AC16" s="39">
        <v>46454</v>
      </c>
      <c r="AD16" s="39">
        <v>46454</v>
      </c>
      <c r="AE16" s="39"/>
      <c r="AF16" s="39"/>
      <c r="AG16" s="74" t="s">
        <v>216</v>
      </c>
      <c r="AH16" s="48">
        <v>0.25</v>
      </c>
      <c r="AI16" s="48">
        <f t="shared" si="12"/>
        <v>25</v>
      </c>
      <c r="AJ16" s="47">
        <v>0</v>
      </c>
      <c r="AK16" s="71">
        <f t="shared" si="13"/>
        <v>0</v>
      </c>
      <c r="AL16" s="48">
        <v>0.25</v>
      </c>
      <c r="AM16" s="48">
        <f t="shared" si="14"/>
        <v>25</v>
      </c>
      <c r="AN16" s="50">
        <v>0</v>
      </c>
      <c r="AO16" s="71">
        <f t="shared" si="15"/>
        <v>0</v>
      </c>
      <c r="AP16" s="48">
        <v>0.25</v>
      </c>
      <c r="AQ16" s="71">
        <f t="shared" si="16"/>
        <v>25</v>
      </c>
      <c r="AR16" s="50">
        <v>0</v>
      </c>
      <c r="AS16" s="71">
        <f t="shared" si="17"/>
        <v>0</v>
      </c>
      <c r="AT16" s="48">
        <v>0.25</v>
      </c>
      <c r="AU16" s="71">
        <f t="shared" si="18"/>
        <v>25</v>
      </c>
      <c r="AV16" s="50"/>
      <c r="AW16" s="71">
        <f t="shared" si="19"/>
        <v>0</v>
      </c>
      <c r="AX16" s="51">
        <f t="shared" si="8"/>
        <v>1</v>
      </c>
      <c r="AY16" s="49">
        <f t="shared" si="9"/>
        <v>100</v>
      </c>
      <c r="AZ16" s="50">
        <f t="shared" si="10"/>
        <v>0</v>
      </c>
      <c r="BA16" s="49">
        <f t="shared" si="11"/>
        <v>0</v>
      </c>
      <c r="BB16" s="55"/>
    </row>
    <row r="17" spans="1:54" ht="60" customHeight="1" x14ac:dyDescent="0.2">
      <c r="A17" s="43" t="s">
        <v>197</v>
      </c>
      <c r="B17" s="39">
        <v>11</v>
      </c>
      <c r="C17" s="75" t="s">
        <v>220</v>
      </c>
      <c r="D17" s="40" t="s">
        <v>73</v>
      </c>
      <c r="E17" s="41" t="s">
        <v>38</v>
      </c>
      <c r="F17" s="52" t="s">
        <v>60</v>
      </c>
      <c r="G17" s="56" t="s">
        <v>74</v>
      </c>
      <c r="H17" s="43" t="s">
        <v>171</v>
      </c>
      <c r="I17" s="42" t="s">
        <v>76</v>
      </c>
      <c r="J17" s="42" t="s">
        <v>77</v>
      </c>
      <c r="K17" s="44" t="s">
        <v>215</v>
      </c>
      <c r="L17" s="67" t="s">
        <v>118</v>
      </c>
      <c r="M17" s="68">
        <v>1500000</v>
      </c>
      <c r="N17" s="69" t="s">
        <v>211</v>
      </c>
      <c r="O17" s="69" t="s">
        <v>212</v>
      </c>
      <c r="P17" s="69" t="s">
        <v>213</v>
      </c>
      <c r="Q17" s="59" t="s">
        <v>193</v>
      </c>
      <c r="R17" s="59" t="s">
        <v>194</v>
      </c>
      <c r="S17" s="60" t="s">
        <v>195</v>
      </c>
      <c r="T17" s="60" t="s">
        <v>222</v>
      </c>
      <c r="U17" s="55">
        <v>3</v>
      </c>
      <c r="V17" s="61">
        <v>1</v>
      </c>
      <c r="W17" s="62">
        <v>0</v>
      </c>
      <c r="X17" s="63">
        <v>2019</v>
      </c>
      <c r="Y17" s="64">
        <v>2020</v>
      </c>
      <c r="Z17" s="37"/>
      <c r="AA17" s="39" t="s">
        <v>196</v>
      </c>
      <c r="AB17" s="39">
        <v>46454</v>
      </c>
      <c r="AC17" s="39">
        <v>46454</v>
      </c>
      <c r="AD17" s="39">
        <v>46454</v>
      </c>
      <c r="AE17" s="55"/>
      <c r="AF17" s="55"/>
      <c r="AG17" s="74" t="s">
        <v>216</v>
      </c>
      <c r="AH17" s="48">
        <v>0</v>
      </c>
      <c r="AI17" s="48">
        <f t="shared" si="0"/>
        <v>0</v>
      </c>
      <c r="AJ17" s="47">
        <v>0</v>
      </c>
      <c r="AK17" s="71">
        <f t="shared" si="1"/>
        <v>0</v>
      </c>
      <c r="AL17" s="47">
        <v>3</v>
      </c>
      <c r="AM17" s="48">
        <f t="shared" si="2"/>
        <v>100</v>
      </c>
      <c r="AN17" s="50">
        <v>0</v>
      </c>
      <c r="AO17" s="71">
        <f t="shared" si="3"/>
        <v>0</v>
      </c>
      <c r="AP17" s="47">
        <v>0</v>
      </c>
      <c r="AQ17" s="71">
        <f t="shared" si="4"/>
        <v>0</v>
      </c>
      <c r="AR17" s="50">
        <v>0</v>
      </c>
      <c r="AS17" s="71">
        <f t="shared" si="5"/>
        <v>0</v>
      </c>
      <c r="AT17" s="47">
        <v>0</v>
      </c>
      <c r="AU17" s="71">
        <f t="shared" si="6"/>
        <v>0</v>
      </c>
      <c r="AV17" s="50"/>
      <c r="AW17" s="71">
        <f t="shared" si="7"/>
        <v>0</v>
      </c>
      <c r="AX17" s="51">
        <f t="shared" si="8"/>
        <v>3</v>
      </c>
      <c r="AY17" s="49">
        <f t="shared" si="9"/>
        <v>100</v>
      </c>
      <c r="AZ17" s="50">
        <f t="shared" si="10"/>
        <v>0</v>
      </c>
      <c r="BA17" s="49">
        <f t="shared" si="11"/>
        <v>0</v>
      </c>
      <c r="BB17" s="55"/>
    </row>
    <row r="18" spans="1:54" ht="60" customHeight="1" x14ac:dyDescent="0.2">
      <c r="A18" s="43" t="s">
        <v>197</v>
      </c>
      <c r="B18" s="39">
        <v>12</v>
      </c>
      <c r="C18" s="75" t="s">
        <v>220</v>
      </c>
      <c r="D18" s="40" t="s">
        <v>78</v>
      </c>
      <c r="E18" s="41" t="s">
        <v>38</v>
      </c>
      <c r="F18" s="52" t="s">
        <v>60</v>
      </c>
      <c r="G18" s="42" t="s">
        <v>79</v>
      </c>
      <c r="H18" s="43" t="s">
        <v>171</v>
      </c>
      <c r="I18" s="42" t="s">
        <v>81</v>
      </c>
      <c r="J18" s="42" t="s">
        <v>82</v>
      </c>
      <c r="K18" s="44" t="s">
        <v>215</v>
      </c>
      <c r="L18" s="67" t="s">
        <v>172</v>
      </c>
      <c r="M18" s="68">
        <v>450000</v>
      </c>
      <c r="N18" s="69" t="s">
        <v>211</v>
      </c>
      <c r="O18" s="69" t="s">
        <v>212</v>
      </c>
      <c r="P18" s="69" t="s">
        <v>213</v>
      </c>
      <c r="Q18" s="59" t="s">
        <v>193</v>
      </c>
      <c r="R18" s="59" t="s">
        <v>194</v>
      </c>
      <c r="S18" s="60" t="s">
        <v>195</v>
      </c>
      <c r="T18" s="60" t="s">
        <v>222</v>
      </c>
      <c r="U18" s="55">
        <v>2</v>
      </c>
      <c r="V18" s="61">
        <v>1</v>
      </c>
      <c r="W18" s="62">
        <v>2</v>
      </c>
      <c r="X18" s="63">
        <v>2019</v>
      </c>
      <c r="Y18" s="64">
        <v>2020</v>
      </c>
      <c r="Z18" s="37"/>
      <c r="AA18" s="39" t="s">
        <v>196</v>
      </c>
      <c r="AB18" s="39">
        <v>46454</v>
      </c>
      <c r="AC18" s="39">
        <v>46454</v>
      </c>
      <c r="AD18" s="39">
        <v>46454</v>
      </c>
      <c r="AE18" s="55"/>
      <c r="AF18" s="55"/>
      <c r="AG18" s="74" t="s">
        <v>216</v>
      </c>
      <c r="AH18" s="48">
        <v>0.5</v>
      </c>
      <c r="AI18" s="48">
        <f t="shared" si="0"/>
        <v>25</v>
      </c>
      <c r="AJ18" s="47">
        <v>0</v>
      </c>
      <c r="AK18" s="71">
        <f t="shared" si="1"/>
        <v>0</v>
      </c>
      <c r="AL18" s="47">
        <v>0.5</v>
      </c>
      <c r="AM18" s="48">
        <f t="shared" si="2"/>
        <v>25</v>
      </c>
      <c r="AN18" s="50">
        <v>0.5</v>
      </c>
      <c r="AO18" s="71">
        <f t="shared" si="3"/>
        <v>25</v>
      </c>
      <c r="AP18" s="47">
        <v>0.5</v>
      </c>
      <c r="AQ18" s="71">
        <f t="shared" si="4"/>
        <v>25</v>
      </c>
      <c r="AR18" s="50">
        <v>0.5</v>
      </c>
      <c r="AS18" s="71">
        <f t="shared" si="5"/>
        <v>25</v>
      </c>
      <c r="AT18" s="47">
        <v>0.5</v>
      </c>
      <c r="AU18" s="71">
        <f t="shared" si="6"/>
        <v>25</v>
      </c>
      <c r="AV18" s="50"/>
      <c r="AW18" s="71">
        <f t="shared" si="7"/>
        <v>0</v>
      </c>
      <c r="AX18" s="51">
        <f t="shared" si="8"/>
        <v>2</v>
      </c>
      <c r="AY18" s="49">
        <f t="shared" si="9"/>
        <v>100</v>
      </c>
      <c r="AZ18" s="50">
        <f t="shared" si="10"/>
        <v>1</v>
      </c>
      <c r="BA18" s="49">
        <f t="shared" si="11"/>
        <v>50</v>
      </c>
      <c r="BB18" s="55"/>
    </row>
    <row r="19" spans="1:54" ht="60" customHeight="1" x14ac:dyDescent="0.2">
      <c r="A19" s="43" t="s">
        <v>197</v>
      </c>
      <c r="B19" s="39">
        <v>13</v>
      </c>
      <c r="C19" s="75" t="s">
        <v>220</v>
      </c>
      <c r="D19" s="40" t="s">
        <v>83</v>
      </c>
      <c r="E19" s="41" t="s">
        <v>38</v>
      </c>
      <c r="F19" s="52" t="s">
        <v>60</v>
      </c>
      <c r="G19" s="42" t="s">
        <v>84</v>
      </c>
      <c r="H19" s="43" t="s">
        <v>171</v>
      </c>
      <c r="I19" s="42" t="s">
        <v>83</v>
      </c>
      <c r="J19" s="42" t="s">
        <v>86</v>
      </c>
      <c r="K19" s="44" t="s">
        <v>215</v>
      </c>
      <c r="L19" s="67" t="s">
        <v>172</v>
      </c>
      <c r="M19" s="68">
        <v>100000</v>
      </c>
      <c r="N19" s="69" t="s">
        <v>211</v>
      </c>
      <c r="O19" s="69" t="s">
        <v>212</v>
      </c>
      <c r="P19" s="69" t="s">
        <v>213</v>
      </c>
      <c r="Q19" s="59" t="s">
        <v>193</v>
      </c>
      <c r="R19" s="59" t="s">
        <v>194</v>
      </c>
      <c r="S19" s="60" t="s">
        <v>195</v>
      </c>
      <c r="T19" s="60" t="s">
        <v>222</v>
      </c>
      <c r="U19" s="55">
        <v>1</v>
      </c>
      <c r="V19" s="61">
        <v>1</v>
      </c>
      <c r="W19" s="62">
        <v>1</v>
      </c>
      <c r="X19" s="63">
        <v>2019</v>
      </c>
      <c r="Y19" s="64">
        <v>2020</v>
      </c>
      <c r="Z19" s="37"/>
      <c r="AA19" s="39" t="s">
        <v>196</v>
      </c>
      <c r="AB19" s="39">
        <v>46454</v>
      </c>
      <c r="AC19" s="39">
        <v>46454</v>
      </c>
      <c r="AD19" s="39">
        <v>46454</v>
      </c>
      <c r="AE19" s="55"/>
      <c r="AF19" s="55"/>
      <c r="AG19" s="74" t="s">
        <v>216</v>
      </c>
      <c r="AH19" s="48">
        <v>0.25</v>
      </c>
      <c r="AI19" s="48">
        <f t="shared" si="0"/>
        <v>25</v>
      </c>
      <c r="AJ19" s="47">
        <v>0</v>
      </c>
      <c r="AK19" s="71">
        <f t="shared" si="1"/>
        <v>0</v>
      </c>
      <c r="AL19" s="48">
        <v>0.25</v>
      </c>
      <c r="AM19" s="48">
        <f t="shared" si="2"/>
        <v>25</v>
      </c>
      <c r="AN19" s="50">
        <v>0.25</v>
      </c>
      <c r="AO19" s="71">
        <f t="shared" si="3"/>
        <v>25</v>
      </c>
      <c r="AP19" s="48">
        <v>0.25</v>
      </c>
      <c r="AQ19" s="71">
        <f t="shared" si="4"/>
        <v>25</v>
      </c>
      <c r="AR19" s="50">
        <v>0.25</v>
      </c>
      <c r="AS19" s="71">
        <f t="shared" si="5"/>
        <v>25</v>
      </c>
      <c r="AT19" s="48">
        <v>0.25</v>
      </c>
      <c r="AU19" s="71">
        <f t="shared" si="6"/>
        <v>25</v>
      </c>
      <c r="AV19" s="50"/>
      <c r="AW19" s="71">
        <f t="shared" si="7"/>
        <v>0</v>
      </c>
      <c r="AX19" s="51">
        <f t="shared" si="8"/>
        <v>1</v>
      </c>
      <c r="AY19" s="49">
        <f t="shared" si="9"/>
        <v>100</v>
      </c>
      <c r="AZ19" s="50">
        <f t="shared" si="10"/>
        <v>0.5</v>
      </c>
      <c r="BA19" s="49">
        <f t="shared" si="11"/>
        <v>50</v>
      </c>
      <c r="BB19" s="55"/>
    </row>
    <row r="20" spans="1:54" ht="60" customHeight="1" x14ac:dyDescent="0.2">
      <c r="A20" s="43" t="s">
        <v>197</v>
      </c>
      <c r="B20" s="39">
        <v>14</v>
      </c>
      <c r="C20" s="75" t="s">
        <v>220</v>
      </c>
      <c r="D20" s="40" t="s">
        <v>87</v>
      </c>
      <c r="E20" s="41" t="s">
        <v>38</v>
      </c>
      <c r="F20" s="52" t="s">
        <v>60</v>
      </c>
      <c r="G20" s="42" t="s">
        <v>88</v>
      </c>
      <c r="H20" s="43" t="s">
        <v>171</v>
      </c>
      <c r="I20" s="42" t="s">
        <v>88</v>
      </c>
      <c r="J20" s="42" t="s">
        <v>90</v>
      </c>
      <c r="K20" s="44" t="s">
        <v>215</v>
      </c>
      <c r="L20" s="67" t="s">
        <v>172</v>
      </c>
      <c r="M20" s="68">
        <v>50000</v>
      </c>
      <c r="N20" s="69" t="s">
        <v>211</v>
      </c>
      <c r="O20" s="69" t="s">
        <v>212</v>
      </c>
      <c r="P20" s="69" t="s">
        <v>213</v>
      </c>
      <c r="Q20" s="59" t="s">
        <v>193</v>
      </c>
      <c r="R20" s="59" t="s">
        <v>194</v>
      </c>
      <c r="S20" s="60" t="s">
        <v>195</v>
      </c>
      <c r="T20" s="60" t="s">
        <v>222</v>
      </c>
      <c r="U20" s="55">
        <v>1</v>
      </c>
      <c r="V20" s="61">
        <v>1</v>
      </c>
      <c r="W20" s="62">
        <v>1</v>
      </c>
      <c r="X20" s="63">
        <v>2019</v>
      </c>
      <c r="Y20" s="64">
        <v>2020</v>
      </c>
      <c r="Z20" s="37"/>
      <c r="AA20" s="39" t="s">
        <v>196</v>
      </c>
      <c r="AB20" s="39">
        <v>46454</v>
      </c>
      <c r="AC20" s="39">
        <v>46454</v>
      </c>
      <c r="AD20" s="39">
        <v>46454</v>
      </c>
      <c r="AE20" s="55"/>
      <c r="AF20" s="55"/>
      <c r="AG20" s="74" t="s">
        <v>216</v>
      </c>
      <c r="AH20" s="48">
        <v>0.25</v>
      </c>
      <c r="AI20" s="48">
        <f t="shared" si="0"/>
        <v>25</v>
      </c>
      <c r="AJ20" s="47">
        <v>0</v>
      </c>
      <c r="AK20" s="71">
        <f t="shared" si="1"/>
        <v>0</v>
      </c>
      <c r="AL20" s="48">
        <v>0.25</v>
      </c>
      <c r="AM20" s="48">
        <f t="shared" si="2"/>
        <v>25</v>
      </c>
      <c r="AN20" s="50">
        <v>0.25</v>
      </c>
      <c r="AO20" s="71">
        <f t="shared" si="3"/>
        <v>25</v>
      </c>
      <c r="AP20" s="48">
        <v>0.25</v>
      </c>
      <c r="AQ20" s="71">
        <f t="shared" si="4"/>
        <v>25</v>
      </c>
      <c r="AR20" s="50">
        <v>0.25</v>
      </c>
      <c r="AS20" s="71">
        <f t="shared" si="5"/>
        <v>25</v>
      </c>
      <c r="AT20" s="48">
        <v>0.25</v>
      </c>
      <c r="AU20" s="71">
        <f t="shared" si="6"/>
        <v>25</v>
      </c>
      <c r="AV20" s="50"/>
      <c r="AW20" s="71">
        <f t="shared" si="7"/>
        <v>0</v>
      </c>
      <c r="AX20" s="51">
        <f t="shared" si="8"/>
        <v>1</v>
      </c>
      <c r="AY20" s="49">
        <f t="shared" si="9"/>
        <v>100</v>
      </c>
      <c r="AZ20" s="50">
        <f t="shared" si="10"/>
        <v>0.5</v>
      </c>
      <c r="BA20" s="49">
        <f t="shared" si="11"/>
        <v>50</v>
      </c>
      <c r="BB20" s="55"/>
    </row>
    <row r="21" spans="1:54" ht="60" customHeight="1" x14ac:dyDescent="0.2">
      <c r="A21" s="43" t="s">
        <v>197</v>
      </c>
      <c r="B21" s="39">
        <v>15</v>
      </c>
      <c r="C21" s="75" t="s">
        <v>220</v>
      </c>
      <c r="D21" s="40" t="s">
        <v>93</v>
      </c>
      <c r="E21" s="57" t="s">
        <v>91</v>
      </c>
      <c r="F21" s="41" t="s">
        <v>92</v>
      </c>
      <c r="G21" s="42" t="s">
        <v>94</v>
      </c>
      <c r="H21" s="43" t="s">
        <v>173</v>
      </c>
      <c r="I21" s="42" t="s">
        <v>95</v>
      </c>
      <c r="J21" s="42" t="s">
        <v>96</v>
      </c>
      <c r="K21" s="44" t="s">
        <v>215</v>
      </c>
      <c r="L21" s="67" t="s">
        <v>170</v>
      </c>
      <c r="M21" s="68">
        <v>500000</v>
      </c>
      <c r="N21" s="69" t="s">
        <v>211</v>
      </c>
      <c r="O21" s="69" t="s">
        <v>212</v>
      </c>
      <c r="P21" s="69" t="s">
        <v>213</v>
      </c>
      <c r="Q21" s="59" t="s">
        <v>193</v>
      </c>
      <c r="R21" s="59" t="s">
        <v>194</v>
      </c>
      <c r="S21" s="60" t="s">
        <v>195</v>
      </c>
      <c r="T21" s="60" t="s">
        <v>222</v>
      </c>
      <c r="U21" s="55">
        <v>3</v>
      </c>
      <c r="V21" s="61">
        <v>1</v>
      </c>
      <c r="W21" s="62">
        <v>1</v>
      </c>
      <c r="X21" s="63">
        <v>2019</v>
      </c>
      <c r="Y21" s="64">
        <v>2020</v>
      </c>
      <c r="Z21" s="37"/>
      <c r="AA21" s="39" t="s">
        <v>196</v>
      </c>
      <c r="AB21" s="39">
        <v>46454</v>
      </c>
      <c r="AC21" s="39">
        <v>46454</v>
      </c>
      <c r="AD21" s="39">
        <v>46454</v>
      </c>
      <c r="AE21" s="55"/>
      <c r="AF21" s="55"/>
      <c r="AG21" s="74" t="s">
        <v>216</v>
      </c>
      <c r="AH21" s="48">
        <v>0</v>
      </c>
      <c r="AI21" s="48">
        <f t="shared" si="0"/>
        <v>0</v>
      </c>
      <c r="AJ21" s="47">
        <v>0</v>
      </c>
      <c r="AK21" s="71">
        <f t="shared" si="1"/>
        <v>0</v>
      </c>
      <c r="AL21" s="47">
        <v>2</v>
      </c>
      <c r="AM21" s="48">
        <f t="shared" si="2"/>
        <v>66.666666666666657</v>
      </c>
      <c r="AN21" s="50">
        <v>0.5</v>
      </c>
      <c r="AO21" s="71">
        <f t="shared" si="3"/>
        <v>16.666666666666664</v>
      </c>
      <c r="AP21" s="47">
        <v>1</v>
      </c>
      <c r="AQ21" s="71">
        <f t="shared" si="4"/>
        <v>33.333333333333329</v>
      </c>
      <c r="AR21" s="50">
        <v>1</v>
      </c>
      <c r="AS21" s="71">
        <f t="shared" si="5"/>
        <v>33.333333333333329</v>
      </c>
      <c r="AT21" s="47">
        <v>0</v>
      </c>
      <c r="AU21" s="71">
        <f t="shared" si="6"/>
        <v>0</v>
      </c>
      <c r="AV21" s="50"/>
      <c r="AW21" s="71">
        <f t="shared" si="7"/>
        <v>0</v>
      </c>
      <c r="AX21" s="51">
        <f t="shared" si="8"/>
        <v>3</v>
      </c>
      <c r="AY21" s="49">
        <f t="shared" si="9"/>
        <v>99.999999999999986</v>
      </c>
      <c r="AZ21" s="50">
        <f t="shared" si="10"/>
        <v>1.5</v>
      </c>
      <c r="BA21" s="49">
        <f t="shared" si="11"/>
        <v>49.999999999999993</v>
      </c>
      <c r="BB21" s="55"/>
    </row>
    <row r="22" spans="1:54" ht="60" customHeight="1" x14ac:dyDescent="0.2">
      <c r="A22" s="66" t="s">
        <v>198</v>
      </c>
      <c r="B22" s="55">
        <v>1.1000000000000001</v>
      </c>
      <c r="C22" s="75" t="s">
        <v>220</v>
      </c>
      <c r="D22" s="58" t="s">
        <v>175</v>
      </c>
      <c r="E22" s="41" t="s">
        <v>10</v>
      </c>
      <c r="F22" s="41" t="s">
        <v>12</v>
      </c>
      <c r="G22" s="42" t="s">
        <v>203</v>
      </c>
      <c r="H22" s="43" t="s">
        <v>116</v>
      </c>
      <c r="I22" s="42" t="s">
        <v>18</v>
      </c>
      <c r="J22" s="42" t="s">
        <v>19</v>
      </c>
      <c r="K22" s="44" t="s">
        <v>215</v>
      </c>
      <c r="L22" s="44" t="s">
        <v>118</v>
      </c>
      <c r="M22" s="97">
        <v>8000000</v>
      </c>
      <c r="N22" s="69" t="s">
        <v>211</v>
      </c>
      <c r="O22" s="69" t="s">
        <v>212</v>
      </c>
      <c r="P22" s="69" t="s">
        <v>213</v>
      </c>
      <c r="Q22" s="59" t="s">
        <v>193</v>
      </c>
      <c r="R22" s="59" t="s">
        <v>194</v>
      </c>
      <c r="S22" s="60" t="s">
        <v>195</v>
      </c>
      <c r="T22" s="60" t="s">
        <v>222</v>
      </c>
      <c r="U22" s="55">
        <v>1</v>
      </c>
      <c r="V22" s="61">
        <v>1</v>
      </c>
      <c r="W22" s="62">
        <v>0</v>
      </c>
      <c r="X22" s="63">
        <v>2019</v>
      </c>
      <c r="Y22" s="64">
        <v>2020</v>
      </c>
      <c r="Z22" s="37"/>
      <c r="AA22" s="39" t="s">
        <v>196</v>
      </c>
      <c r="AB22" s="39">
        <v>46454</v>
      </c>
      <c r="AC22" s="39">
        <v>46454</v>
      </c>
      <c r="AD22" s="39">
        <v>46454</v>
      </c>
      <c r="AE22" s="55"/>
      <c r="AF22" s="55"/>
      <c r="AG22" s="74" t="s">
        <v>216</v>
      </c>
      <c r="AH22" s="48">
        <v>0</v>
      </c>
      <c r="AI22" s="48">
        <f t="shared" si="0"/>
        <v>0</v>
      </c>
      <c r="AJ22" s="47">
        <v>0</v>
      </c>
      <c r="AK22" s="71">
        <f t="shared" si="1"/>
        <v>0</v>
      </c>
      <c r="AL22" s="47">
        <v>1</v>
      </c>
      <c r="AM22" s="48">
        <f t="shared" si="2"/>
        <v>100</v>
      </c>
      <c r="AN22" s="50">
        <v>0</v>
      </c>
      <c r="AO22" s="71">
        <f t="shared" si="3"/>
        <v>0</v>
      </c>
      <c r="AP22" s="47">
        <v>0</v>
      </c>
      <c r="AQ22" s="71">
        <f t="shared" si="4"/>
        <v>0</v>
      </c>
      <c r="AR22" s="50">
        <v>0</v>
      </c>
      <c r="AS22" s="71">
        <f t="shared" si="5"/>
        <v>0</v>
      </c>
      <c r="AT22" s="47">
        <v>0</v>
      </c>
      <c r="AU22" s="71">
        <f t="shared" si="6"/>
        <v>0</v>
      </c>
      <c r="AV22" s="50"/>
      <c r="AW22" s="71">
        <f t="shared" si="7"/>
        <v>0</v>
      </c>
      <c r="AX22" s="51">
        <f t="shared" si="8"/>
        <v>1</v>
      </c>
      <c r="AY22" s="49">
        <f t="shared" si="9"/>
        <v>100</v>
      </c>
      <c r="AZ22" s="50">
        <f t="shared" si="10"/>
        <v>0</v>
      </c>
      <c r="BA22" s="49">
        <f t="shared" si="11"/>
        <v>0</v>
      </c>
      <c r="BB22" s="55"/>
    </row>
    <row r="23" spans="1:54" ht="60" customHeight="1" x14ac:dyDescent="0.2">
      <c r="A23" s="66" t="s">
        <v>198</v>
      </c>
      <c r="B23" s="55">
        <v>1.2</v>
      </c>
      <c r="C23" s="75" t="s">
        <v>220</v>
      </c>
      <c r="D23" s="58" t="s">
        <v>176</v>
      </c>
      <c r="E23" s="41" t="s">
        <v>10</v>
      </c>
      <c r="F23" s="41" t="s">
        <v>12</v>
      </c>
      <c r="G23" s="42" t="s">
        <v>203</v>
      </c>
      <c r="H23" s="43" t="s">
        <v>116</v>
      </c>
      <c r="I23" s="42" t="s">
        <v>18</v>
      </c>
      <c r="J23" s="42" t="s">
        <v>19</v>
      </c>
      <c r="K23" s="44" t="s">
        <v>215</v>
      </c>
      <c r="L23" s="44" t="s">
        <v>118</v>
      </c>
      <c r="M23" s="98"/>
      <c r="N23" s="69" t="s">
        <v>211</v>
      </c>
      <c r="O23" s="69" t="s">
        <v>212</v>
      </c>
      <c r="P23" s="69" t="s">
        <v>213</v>
      </c>
      <c r="Q23" s="59" t="s">
        <v>193</v>
      </c>
      <c r="R23" s="59" t="s">
        <v>194</v>
      </c>
      <c r="S23" s="60" t="s">
        <v>195</v>
      </c>
      <c r="T23" s="60" t="s">
        <v>222</v>
      </c>
      <c r="U23" s="55">
        <v>1</v>
      </c>
      <c r="V23" s="61">
        <v>1</v>
      </c>
      <c r="W23" s="62">
        <v>0</v>
      </c>
      <c r="X23" s="63">
        <v>2019</v>
      </c>
      <c r="Y23" s="64">
        <v>2020</v>
      </c>
      <c r="Z23" s="37"/>
      <c r="AA23" s="39" t="s">
        <v>196</v>
      </c>
      <c r="AB23" s="39">
        <v>46454</v>
      </c>
      <c r="AC23" s="39">
        <v>46454</v>
      </c>
      <c r="AD23" s="39">
        <v>46454</v>
      </c>
      <c r="AE23" s="55"/>
      <c r="AF23" s="55"/>
      <c r="AG23" s="74" t="s">
        <v>216</v>
      </c>
      <c r="AH23" s="48">
        <v>0</v>
      </c>
      <c r="AI23" s="48">
        <f t="shared" si="0"/>
        <v>0</v>
      </c>
      <c r="AJ23" s="47">
        <v>0</v>
      </c>
      <c r="AK23" s="71">
        <f t="shared" si="1"/>
        <v>0</v>
      </c>
      <c r="AL23" s="47">
        <v>0</v>
      </c>
      <c r="AM23" s="48">
        <f t="shared" si="2"/>
        <v>0</v>
      </c>
      <c r="AN23" s="50">
        <v>0</v>
      </c>
      <c r="AO23" s="71">
        <f t="shared" si="3"/>
        <v>0</v>
      </c>
      <c r="AP23" s="47">
        <v>1</v>
      </c>
      <c r="AQ23" s="71">
        <f t="shared" si="4"/>
        <v>100</v>
      </c>
      <c r="AR23" s="50">
        <v>0</v>
      </c>
      <c r="AS23" s="71">
        <f t="shared" si="5"/>
        <v>0</v>
      </c>
      <c r="AT23" s="47">
        <v>0</v>
      </c>
      <c r="AU23" s="71">
        <f t="shared" si="6"/>
        <v>0</v>
      </c>
      <c r="AV23" s="50"/>
      <c r="AW23" s="71">
        <f t="shared" si="7"/>
        <v>0</v>
      </c>
      <c r="AX23" s="51">
        <f t="shared" si="8"/>
        <v>1</v>
      </c>
      <c r="AY23" s="49">
        <f t="shared" si="9"/>
        <v>100</v>
      </c>
      <c r="AZ23" s="50">
        <f t="shared" si="10"/>
        <v>0</v>
      </c>
      <c r="BA23" s="49">
        <f t="shared" si="11"/>
        <v>0</v>
      </c>
      <c r="BB23" s="55"/>
    </row>
    <row r="24" spans="1:54" ht="60" customHeight="1" x14ac:dyDescent="0.2">
      <c r="A24" s="66" t="s">
        <v>198</v>
      </c>
      <c r="B24" s="55">
        <v>1.3</v>
      </c>
      <c r="C24" s="75" t="s">
        <v>220</v>
      </c>
      <c r="D24" s="58" t="s">
        <v>177</v>
      </c>
      <c r="E24" s="41" t="s">
        <v>10</v>
      </c>
      <c r="F24" s="41" t="s">
        <v>12</v>
      </c>
      <c r="G24" s="42" t="s">
        <v>203</v>
      </c>
      <c r="H24" s="43" t="s">
        <v>116</v>
      </c>
      <c r="I24" s="42" t="s">
        <v>18</v>
      </c>
      <c r="J24" s="42" t="s">
        <v>19</v>
      </c>
      <c r="K24" s="44" t="s">
        <v>215</v>
      </c>
      <c r="L24" s="44" t="s">
        <v>118</v>
      </c>
      <c r="M24" s="98"/>
      <c r="N24" s="69" t="s">
        <v>211</v>
      </c>
      <c r="O24" s="69" t="s">
        <v>212</v>
      </c>
      <c r="P24" s="69" t="s">
        <v>213</v>
      </c>
      <c r="Q24" s="59" t="s">
        <v>193</v>
      </c>
      <c r="R24" s="59" t="s">
        <v>194</v>
      </c>
      <c r="S24" s="60" t="s">
        <v>195</v>
      </c>
      <c r="T24" s="60" t="s">
        <v>222</v>
      </c>
      <c r="U24" s="55">
        <v>1</v>
      </c>
      <c r="V24" s="61">
        <v>1</v>
      </c>
      <c r="W24" s="62">
        <v>0</v>
      </c>
      <c r="X24" s="63">
        <v>2019</v>
      </c>
      <c r="Y24" s="64">
        <v>2020</v>
      </c>
      <c r="Z24" s="37"/>
      <c r="AA24" s="39" t="s">
        <v>196</v>
      </c>
      <c r="AB24" s="39">
        <v>46454</v>
      </c>
      <c r="AC24" s="39">
        <v>46454</v>
      </c>
      <c r="AD24" s="39">
        <v>46454</v>
      </c>
      <c r="AE24" s="55"/>
      <c r="AF24" s="55"/>
      <c r="AG24" s="74" t="s">
        <v>216</v>
      </c>
      <c r="AH24" s="48">
        <v>0</v>
      </c>
      <c r="AI24" s="48">
        <f t="shared" si="0"/>
        <v>0</v>
      </c>
      <c r="AJ24" s="47">
        <v>0</v>
      </c>
      <c r="AK24" s="71">
        <f t="shared" si="1"/>
        <v>0</v>
      </c>
      <c r="AL24" s="47">
        <v>0</v>
      </c>
      <c r="AM24" s="48">
        <f t="shared" si="2"/>
        <v>0</v>
      </c>
      <c r="AN24" s="50">
        <v>0.5</v>
      </c>
      <c r="AO24" s="71">
        <f t="shared" si="3"/>
        <v>50</v>
      </c>
      <c r="AP24" s="47">
        <v>1</v>
      </c>
      <c r="AQ24" s="71">
        <f t="shared" si="4"/>
        <v>100</v>
      </c>
      <c r="AR24" s="50">
        <v>0.5</v>
      </c>
      <c r="AS24" s="71">
        <f t="shared" si="5"/>
        <v>50</v>
      </c>
      <c r="AT24" s="47">
        <v>0</v>
      </c>
      <c r="AU24" s="71">
        <f t="shared" si="6"/>
        <v>0</v>
      </c>
      <c r="AV24" s="50"/>
      <c r="AW24" s="71">
        <f t="shared" si="7"/>
        <v>0</v>
      </c>
      <c r="AX24" s="51">
        <f t="shared" si="8"/>
        <v>1</v>
      </c>
      <c r="AY24" s="49">
        <f t="shared" si="9"/>
        <v>100</v>
      </c>
      <c r="AZ24" s="50">
        <f t="shared" si="10"/>
        <v>1</v>
      </c>
      <c r="BA24" s="49">
        <f t="shared" si="11"/>
        <v>100</v>
      </c>
      <c r="BB24" s="55"/>
    </row>
    <row r="25" spans="1:54" ht="60" customHeight="1" x14ac:dyDescent="0.2">
      <c r="A25" s="66" t="s">
        <v>198</v>
      </c>
      <c r="B25" s="55">
        <v>1.4</v>
      </c>
      <c r="C25" s="75" t="s">
        <v>220</v>
      </c>
      <c r="D25" s="58" t="s">
        <v>178</v>
      </c>
      <c r="E25" s="41" t="s">
        <v>10</v>
      </c>
      <c r="F25" s="41" t="s">
        <v>12</v>
      </c>
      <c r="G25" s="42" t="s">
        <v>203</v>
      </c>
      <c r="H25" s="43" t="s">
        <v>116</v>
      </c>
      <c r="I25" s="42" t="s">
        <v>18</v>
      </c>
      <c r="J25" s="42" t="s">
        <v>19</v>
      </c>
      <c r="K25" s="44" t="s">
        <v>215</v>
      </c>
      <c r="L25" s="44" t="s">
        <v>118</v>
      </c>
      <c r="M25" s="98"/>
      <c r="N25" s="69" t="s">
        <v>211</v>
      </c>
      <c r="O25" s="69" t="s">
        <v>212</v>
      </c>
      <c r="P25" s="69" t="s">
        <v>213</v>
      </c>
      <c r="Q25" s="59" t="s">
        <v>193</v>
      </c>
      <c r="R25" s="59" t="s">
        <v>194</v>
      </c>
      <c r="S25" s="60" t="s">
        <v>195</v>
      </c>
      <c r="T25" s="60" t="s">
        <v>222</v>
      </c>
      <c r="U25" s="55">
        <v>1</v>
      </c>
      <c r="V25" s="61">
        <v>1</v>
      </c>
      <c r="W25" s="62">
        <v>0</v>
      </c>
      <c r="X25" s="63">
        <v>2019</v>
      </c>
      <c r="Y25" s="64">
        <v>2020</v>
      </c>
      <c r="Z25" s="37"/>
      <c r="AA25" s="39" t="s">
        <v>196</v>
      </c>
      <c r="AB25" s="39">
        <v>46454</v>
      </c>
      <c r="AC25" s="39">
        <v>46454</v>
      </c>
      <c r="AD25" s="39">
        <v>46454</v>
      </c>
      <c r="AE25" s="55"/>
      <c r="AF25" s="55"/>
      <c r="AG25" s="74" t="s">
        <v>216</v>
      </c>
      <c r="AH25" s="48">
        <v>0</v>
      </c>
      <c r="AI25" s="48">
        <f t="shared" si="0"/>
        <v>0</v>
      </c>
      <c r="AJ25" s="47">
        <v>0</v>
      </c>
      <c r="AK25" s="71">
        <f t="shared" si="1"/>
        <v>0</v>
      </c>
      <c r="AL25" s="47">
        <v>0</v>
      </c>
      <c r="AM25" s="48">
        <f t="shared" si="2"/>
        <v>0</v>
      </c>
      <c r="AN25" s="50">
        <v>0</v>
      </c>
      <c r="AO25" s="71">
        <f t="shared" si="3"/>
        <v>0</v>
      </c>
      <c r="AP25" s="47">
        <v>0</v>
      </c>
      <c r="AQ25" s="71">
        <f t="shared" si="4"/>
        <v>0</v>
      </c>
      <c r="AR25" s="50">
        <v>4</v>
      </c>
      <c r="AS25" s="71">
        <f t="shared" si="5"/>
        <v>400</v>
      </c>
      <c r="AT25" s="47">
        <v>1</v>
      </c>
      <c r="AU25" s="71">
        <f t="shared" si="6"/>
        <v>100</v>
      </c>
      <c r="AV25" s="50"/>
      <c r="AW25" s="71">
        <f t="shared" si="7"/>
        <v>0</v>
      </c>
      <c r="AX25" s="51">
        <f t="shared" si="8"/>
        <v>1</v>
      </c>
      <c r="AY25" s="49">
        <f t="shared" si="9"/>
        <v>100</v>
      </c>
      <c r="AZ25" s="50">
        <f t="shared" si="10"/>
        <v>4</v>
      </c>
      <c r="BA25" s="49">
        <f t="shared" si="11"/>
        <v>400</v>
      </c>
      <c r="BB25" s="55"/>
    </row>
    <row r="26" spans="1:54" ht="60" customHeight="1" x14ac:dyDescent="0.2">
      <c r="A26" s="66" t="s">
        <v>198</v>
      </c>
      <c r="B26" s="55">
        <v>1.5</v>
      </c>
      <c r="C26" s="75" t="s">
        <v>220</v>
      </c>
      <c r="D26" s="58" t="s">
        <v>174</v>
      </c>
      <c r="E26" s="41" t="s">
        <v>10</v>
      </c>
      <c r="F26" s="41" t="s">
        <v>12</v>
      </c>
      <c r="G26" s="42" t="s">
        <v>203</v>
      </c>
      <c r="H26" s="43" t="s">
        <v>116</v>
      </c>
      <c r="I26" s="42" t="s">
        <v>18</v>
      </c>
      <c r="J26" s="42" t="s">
        <v>19</v>
      </c>
      <c r="K26" s="44" t="s">
        <v>215</v>
      </c>
      <c r="L26" s="44" t="s">
        <v>118</v>
      </c>
      <c r="M26" s="99"/>
      <c r="N26" s="69" t="s">
        <v>211</v>
      </c>
      <c r="O26" s="69" t="s">
        <v>212</v>
      </c>
      <c r="P26" s="69" t="s">
        <v>213</v>
      </c>
      <c r="Q26" s="59" t="s">
        <v>193</v>
      </c>
      <c r="R26" s="59" t="s">
        <v>194</v>
      </c>
      <c r="S26" s="60" t="s">
        <v>195</v>
      </c>
      <c r="T26" s="60" t="s">
        <v>222</v>
      </c>
      <c r="U26" s="55">
        <v>1</v>
      </c>
      <c r="V26" s="61">
        <v>1</v>
      </c>
      <c r="W26" s="62">
        <v>0</v>
      </c>
      <c r="X26" s="63">
        <v>2019</v>
      </c>
      <c r="Y26" s="64">
        <v>2020</v>
      </c>
      <c r="Z26" s="37"/>
      <c r="AA26" s="39" t="s">
        <v>196</v>
      </c>
      <c r="AB26" s="39">
        <v>46454</v>
      </c>
      <c r="AC26" s="39">
        <v>46454</v>
      </c>
      <c r="AD26" s="39">
        <v>46454</v>
      </c>
      <c r="AE26" s="55"/>
      <c r="AF26" s="55"/>
      <c r="AG26" s="74" t="s">
        <v>216</v>
      </c>
      <c r="AH26" s="48">
        <v>0</v>
      </c>
      <c r="AI26" s="48">
        <f t="shared" si="0"/>
        <v>0</v>
      </c>
      <c r="AJ26" s="47">
        <v>0</v>
      </c>
      <c r="AK26" s="71">
        <f t="shared" si="1"/>
        <v>0</v>
      </c>
      <c r="AL26" s="47">
        <v>0</v>
      </c>
      <c r="AM26" s="48">
        <f t="shared" si="2"/>
        <v>0</v>
      </c>
      <c r="AN26" s="50">
        <v>0</v>
      </c>
      <c r="AO26" s="71">
        <f t="shared" si="3"/>
        <v>0</v>
      </c>
      <c r="AP26" s="47">
        <v>0</v>
      </c>
      <c r="AQ26" s="71">
        <f t="shared" si="4"/>
        <v>0</v>
      </c>
      <c r="AR26" s="50">
        <v>0</v>
      </c>
      <c r="AS26" s="71">
        <f t="shared" si="5"/>
        <v>0</v>
      </c>
      <c r="AT26" s="47">
        <v>1</v>
      </c>
      <c r="AU26" s="71">
        <f t="shared" si="6"/>
        <v>100</v>
      </c>
      <c r="AV26" s="50"/>
      <c r="AW26" s="71">
        <f t="shared" si="7"/>
        <v>0</v>
      </c>
      <c r="AX26" s="51">
        <f t="shared" si="8"/>
        <v>1</v>
      </c>
      <c r="AY26" s="49">
        <f t="shared" si="9"/>
        <v>100</v>
      </c>
      <c r="AZ26" s="50">
        <f t="shared" si="10"/>
        <v>0</v>
      </c>
      <c r="BA26" s="49">
        <f t="shared" si="11"/>
        <v>0</v>
      </c>
      <c r="BB26" s="55"/>
    </row>
    <row r="27" spans="1:54" ht="60" customHeight="1" x14ac:dyDescent="0.2">
      <c r="A27" s="66" t="s">
        <v>198</v>
      </c>
      <c r="B27" s="55">
        <v>2.1</v>
      </c>
      <c r="C27" s="75" t="s">
        <v>220</v>
      </c>
      <c r="D27" s="58" t="s">
        <v>179</v>
      </c>
      <c r="E27" s="41" t="s">
        <v>20</v>
      </c>
      <c r="F27" s="52" t="s">
        <v>21</v>
      </c>
      <c r="G27" s="42" t="s">
        <v>204</v>
      </c>
      <c r="H27" s="43" t="s">
        <v>169</v>
      </c>
      <c r="I27" s="42" t="s">
        <v>29</v>
      </c>
      <c r="J27" s="42" t="s">
        <v>30</v>
      </c>
      <c r="K27" s="44" t="s">
        <v>215</v>
      </c>
      <c r="L27" s="67" t="s">
        <v>170</v>
      </c>
      <c r="M27" s="97">
        <v>5000000</v>
      </c>
      <c r="N27" s="69" t="s">
        <v>211</v>
      </c>
      <c r="O27" s="69" t="s">
        <v>212</v>
      </c>
      <c r="P27" s="69" t="s">
        <v>213</v>
      </c>
      <c r="Q27" s="59" t="s">
        <v>193</v>
      </c>
      <c r="R27" s="59" t="s">
        <v>194</v>
      </c>
      <c r="S27" s="60" t="s">
        <v>195</v>
      </c>
      <c r="T27" s="60" t="s">
        <v>222</v>
      </c>
      <c r="U27" s="55">
        <v>1</v>
      </c>
      <c r="V27" s="61">
        <v>1</v>
      </c>
      <c r="W27" s="62">
        <v>0</v>
      </c>
      <c r="X27" s="63">
        <v>2019</v>
      </c>
      <c r="Y27" s="64">
        <v>2020</v>
      </c>
      <c r="Z27" s="37"/>
      <c r="AA27" s="39" t="s">
        <v>196</v>
      </c>
      <c r="AB27" s="39">
        <v>46454</v>
      </c>
      <c r="AC27" s="39">
        <v>46454</v>
      </c>
      <c r="AD27" s="39">
        <v>46454</v>
      </c>
      <c r="AE27" s="55"/>
      <c r="AF27" s="55"/>
      <c r="AG27" s="74" t="s">
        <v>216</v>
      </c>
      <c r="AH27" s="48">
        <v>0</v>
      </c>
      <c r="AI27" s="48">
        <f t="shared" si="0"/>
        <v>0</v>
      </c>
      <c r="AJ27" s="47">
        <v>0</v>
      </c>
      <c r="AK27" s="71">
        <f t="shared" si="1"/>
        <v>0</v>
      </c>
      <c r="AL27" s="47">
        <v>1</v>
      </c>
      <c r="AM27" s="48">
        <f t="shared" si="2"/>
        <v>100</v>
      </c>
      <c r="AN27" s="50">
        <v>0</v>
      </c>
      <c r="AO27" s="71">
        <f t="shared" si="3"/>
        <v>0</v>
      </c>
      <c r="AP27" s="47">
        <v>0</v>
      </c>
      <c r="AQ27" s="71">
        <f t="shared" si="4"/>
        <v>0</v>
      </c>
      <c r="AR27" s="50">
        <v>0</v>
      </c>
      <c r="AS27" s="71">
        <f t="shared" si="5"/>
        <v>0</v>
      </c>
      <c r="AT27" s="47">
        <v>0</v>
      </c>
      <c r="AU27" s="71">
        <f t="shared" si="6"/>
        <v>0</v>
      </c>
      <c r="AV27" s="50"/>
      <c r="AW27" s="71">
        <f t="shared" si="7"/>
        <v>0</v>
      </c>
      <c r="AX27" s="51">
        <f t="shared" si="8"/>
        <v>1</v>
      </c>
      <c r="AY27" s="49">
        <f t="shared" si="9"/>
        <v>100</v>
      </c>
      <c r="AZ27" s="50">
        <f t="shared" si="10"/>
        <v>0</v>
      </c>
      <c r="BA27" s="49">
        <f t="shared" si="11"/>
        <v>0</v>
      </c>
      <c r="BB27" s="55"/>
    </row>
    <row r="28" spans="1:54" ht="60" customHeight="1" x14ac:dyDescent="0.2">
      <c r="A28" s="66" t="s">
        <v>198</v>
      </c>
      <c r="B28" s="55">
        <v>2.2000000000000002</v>
      </c>
      <c r="C28" s="75" t="s">
        <v>220</v>
      </c>
      <c r="D28" s="58" t="s">
        <v>180</v>
      </c>
      <c r="E28" s="41" t="s">
        <v>20</v>
      </c>
      <c r="F28" s="52" t="s">
        <v>21</v>
      </c>
      <c r="G28" s="42" t="s">
        <v>204</v>
      </c>
      <c r="H28" s="43" t="s">
        <v>169</v>
      </c>
      <c r="I28" s="42" t="s">
        <v>29</v>
      </c>
      <c r="J28" s="42" t="s">
        <v>30</v>
      </c>
      <c r="K28" s="44" t="s">
        <v>215</v>
      </c>
      <c r="L28" s="67" t="s">
        <v>170</v>
      </c>
      <c r="M28" s="98"/>
      <c r="N28" s="69" t="s">
        <v>211</v>
      </c>
      <c r="O28" s="69" t="s">
        <v>212</v>
      </c>
      <c r="P28" s="69" t="s">
        <v>213</v>
      </c>
      <c r="Q28" s="59" t="s">
        <v>193</v>
      </c>
      <c r="R28" s="59" t="s">
        <v>194</v>
      </c>
      <c r="S28" s="60" t="s">
        <v>195</v>
      </c>
      <c r="T28" s="60" t="s">
        <v>222</v>
      </c>
      <c r="U28" s="55">
        <v>1</v>
      </c>
      <c r="V28" s="61">
        <v>1</v>
      </c>
      <c r="W28" s="62">
        <v>0</v>
      </c>
      <c r="X28" s="63">
        <v>2019</v>
      </c>
      <c r="Y28" s="64">
        <v>2020</v>
      </c>
      <c r="Z28" s="37"/>
      <c r="AA28" s="39" t="s">
        <v>196</v>
      </c>
      <c r="AB28" s="39">
        <v>46454</v>
      </c>
      <c r="AC28" s="39">
        <v>46454</v>
      </c>
      <c r="AD28" s="39">
        <v>46454</v>
      </c>
      <c r="AE28" s="55"/>
      <c r="AF28" s="55"/>
      <c r="AG28" s="74" t="s">
        <v>216</v>
      </c>
      <c r="AH28" s="48">
        <v>0</v>
      </c>
      <c r="AI28" s="48">
        <f t="shared" si="0"/>
        <v>0</v>
      </c>
      <c r="AJ28" s="47">
        <v>0</v>
      </c>
      <c r="AK28" s="71">
        <f t="shared" si="1"/>
        <v>0</v>
      </c>
      <c r="AL28" s="47">
        <v>0</v>
      </c>
      <c r="AM28" s="48">
        <f t="shared" si="2"/>
        <v>0</v>
      </c>
      <c r="AN28" s="50">
        <v>0</v>
      </c>
      <c r="AO28" s="71">
        <f t="shared" si="3"/>
        <v>0</v>
      </c>
      <c r="AP28" s="47">
        <v>1</v>
      </c>
      <c r="AQ28" s="71">
        <f t="shared" si="4"/>
        <v>100</v>
      </c>
      <c r="AR28" s="50">
        <v>0</v>
      </c>
      <c r="AS28" s="71">
        <f t="shared" si="5"/>
        <v>0</v>
      </c>
      <c r="AT28" s="47">
        <v>0</v>
      </c>
      <c r="AU28" s="71">
        <f t="shared" si="6"/>
        <v>0</v>
      </c>
      <c r="AV28" s="50"/>
      <c r="AW28" s="71">
        <f t="shared" si="7"/>
        <v>0</v>
      </c>
      <c r="AX28" s="51">
        <f t="shared" si="8"/>
        <v>1</v>
      </c>
      <c r="AY28" s="49">
        <f t="shared" si="9"/>
        <v>100</v>
      </c>
      <c r="AZ28" s="50">
        <f t="shared" si="10"/>
        <v>0</v>
      </c>
      <c r="BA28" s="49">
        <f t="shared" si="11"/>
        <v>0</v>
      </c>
      <c r="BB28" s="55"/>
    </row>
    <row r="29" spans="1:54" ht="60" customHeight="1" x14ac:dyDescent="0.2">
      <c r="A29" s="66" t="s">
        <v>198</v>
      </c>
      <c r="B29" s="55">
        <v>2.2999999999999998</v>
      </c>
      <c r="C29" s="75" t="s">
        <v>220</v>
      </c>
      <c r="D29" s="58" t="s">
        <v>181</v>
      </c>
      <c r="E29" s="41" t="s">
        <v>20</v>
      </c>
      <c r="F29" s="52" t="s">
        <v>21</v>
      </c>
      <c r="G29" s="42" t="s">
        <v>204</v>
      </c>
      <c r="H29" s="43" t="s">
        <v>169</v>
      </c>
      <c r="I29" s="42" t="s">
        <v>29</v>
      </c>
      <c r="J29" s="42" t="s">
        <v>30</v>
      </c>
      <c r="K29" s="44" t="s">
        <v>215</v>
      </c>
      <c r="L29" s="67" t="s">
        <v>170</v>
      </c>
      <c r="M29" s="98"/>
      <c r="N29" s="69" t="s">
        <v>211</v>
      </c>
      <c r="O29" s="69" t="s">
        <v>212</v>
      </c>
      <c r="P29" s="69" t="s">
        <v>213</v>
      </c>
      <c r="Q29" s="59" t="s">
        <v>193</v>
      </c>
      <c r="R29" s="59" t="s">
        <v>194</v>
      </c>
      <c r="S29" s="60" t="s">
        <v>195</v>
      </c>
      <c r="T29" s="60" t="s">
        <v>222</v>
      </c>
      <c r="U29" s="55">
        <v>1</v>
      </c>
      <c r="V29" s="61">
        <v>1</v>
      </c>
      <c r="W29" s="62">
        <v>0</v>
      </c>
      <c r="X29" s="63">
        <v>2019</v>
      </c>
      <c r="Y29" s="64">
        <v>2020</v>
      </c>
      <c r="Z29" s="37"/>
      <c r="AA29" s="39" t="s">
        <v>196</v>
      </c>
      <c r="AB29" s="39">
        <v>46454</v>
      </c>
      <c r="AC29" s="39">
        <v>46454</v>
      </c>
      <c r="AD29" s="39">
        <v>46454</v>
      </c>
      <c r="AE29" s="55"/>
      <c r="AF29" s="55"/>
      <c r="AG29" s="74" t="s">
        <v>216</v>
      </c>
      <c r="AH29" s="48">
        <v>0</v>
      </c>
      <c r="AI29" s="48">
        <f t="shared" si="0"/>
        <v>0</v>
      </c>
      <c r="AJ29" s="47">
        <v>0</v>
      </c>
      <c r="AK29" s="71">
        <f t="shared" si="1"/>
        <v>0</v>
      </c>
      <c r="AL29" s="47">
        <v>0</v>
      </c>
      <c r="AM29" s="48">
        <f t="shared" si="2"/>
        <v>0</v>
      </c>
      <c r="AN29" s="50">
        <v>0</v>
      </c>
      <c r="AO29" s="71">
        <f t="shared" si="3"/>
        <v>0</v>
      </c>
      <c r="AP29" s="47">
        <v>1</v>
      </c>
      <c r="AQ29" s="71">
        <f t="shared" si="4"/>
        <v>100</v>
      </c>
      <c r="AR29" s="50">
        <v>0</v>
      </c>
      <c r="AS29" s="71">
        <f t="shared" si="5"/>
        <v>0</v>
      </c>
      <c r="AT29" s="47">
        <v>0</v>
      </c>
      <c r="AU29" s="71">
        <f t="shared" si="6"/>
        <v>0</v>
      </c>
      <c r="AV29" s="50"/>
      <c r="AW29" s="71">
        <f t="shared" si="7"/>
        <v>0</v>
      </c>
      <c r="AX29" s="51">
        <f t="shared" si="8"/>
        <v>1</v>
      </c>
      <c r="AY29" s="49">
        <f t="shared" si="9"/>
        <v>100</v>
      </c>
      <c r="AZ29" s="50">
        <f t="shared" si="10"/>
        <v>0</v>
      </c>
      <c r="BA29" s="49">
        <f t="shared" si="11"/>
        <v>0</v>
      </c>
      <c r="BB29" s="55"/>
    </row>
    <row r="30" spans="1:54" ht="60" customHeight="1" x14ac:dyDescent="0.25">
      <c r="A30" s="66" t="s">
        <v>198</v>
      </c>
      <c r="B30" s="55">
        <v>2.4</v>
      </c>
      <c r="C30" s="75" t="s">
        <v>220</v>
      </c>
      <c r="D30" s="65" t="s">
        <v>182</v>
      </c>
      <c r="E30" s="41" t="s">
        <v>20</v>
      </c>
      <c r="F30" s="52" t="s">
        <v>21</v>
      </c>
      <c r="G30" s="42" t="s">
        <v>204</v>
      </c>
      <c r="H30" s="43" t="s">
        <v>169</v>
      </c>
      <c r="I30" s="42" t="s">
        <v>29</v>
      </c>
      <c r="J30" s="42" t="s">
        <v>30</v>
      </c>
      <c r="K30" s="44" t="s">
        <v>215</v>
      </c>
      <c r="L30" s="67" t="s">
        <v>170</v>
      </c>
      <c r="M30" s="98"/>
      <c r="N30" s="69" t="s">
        <v>211</v>
      </c>
      <c r="O30" s="69" t="s">
        <v>212</v>
      </c>
      <c r="P30" s="69" t="s">
        <v>213</v>
      </c>
      <c r="Q30" s="59" t="s">
        <v>193</v>
      </c>
      <c r="R30" s="59" t="s">
        <v>194</v>
      </c>
      <c r="S30" s="60" t="s">
        <v>195</v>
      </c>
      <c r="T30" s="60" t="s">
        <v>222</v>
      </c>
      <c r="U30" s="55">
        <v>1</v>
      </c>
      <c r="V30" s="61">
        <v>1</v>
      </c>
      <c r="W30" s="62">
        <v>0</v>
      </c>
      <c r="X30" s="63">
        <v>2019</v>
      </c>
      <c r="Y30" s="64">
        <v>2020</v>
      </c>
      <c r="Z30" s="37"/>
      <c r="AA30" s="39" t="s">
        <v>196</v>
      </c>
      <c r="AB30" s="39">
        <v>46454</v>
      </c>
      <c r="AC30" s="39">
        <v>46454</v>
      </c>
      <c r="AD30" s="39">
        <v>46454</v>
      </c>
      <c r="AE30" s="55"/>
      <c r="AF30" s="55"/>
      <c r="AG30" s="74" t="s">
        <v>216</v>
      </c>
      <c r="AH30" s="48">
        <v>0</v>
      </c>
      <c r="AI30" s="48">
        <f t="shared" si="0"/>
        <v>0</v>
      </c>
      <c r="AJ30" s="47">
        <v>0</v>
      </c>
      <c r="AK30" s="71">
        <f t="shared" si="1"/>
        <v>0</v>
      </c>
      <c r="AL30" s="47">
        <v>0</v>
      </c>
      <c r="AM30" s="48">
        <f t="shared" si="2"/>
        <v>0</v>
      </c>
      <c r="AN30" s="50">
        <v>0</v>
      </c>
      <c r="AO30" s="71">
        <f t="shared" si="3"/>
        <v>0</v>
      </c>
      <c r="AP30" s="47">
        <v>0</v>
      </c>
      <c r="AQ30" s="71">
        <f t="shared" si="4"/>
        <v>0</v>
      </c>
      <c r="AR30" s="50">
        <v>0</v>
      </c>
      <c r="AS30" s="71">
        <f t="shared" si="5"/>
        <v>0</v>
      </c>
      <c r="AT30" s="47">
        <v>1</v>
      </c>
      <c r="AU30" s="71">
        <f t="shared" si="6"/>
        <v>100</v>
      </c>
      <c r="AV30" s="50"/>
      <c r="AW30" s="71">
        <f t="shared" si="7"/>
        <v>0</v>
      </c>
      <c r="AX30" s="51">
        <f t="shared" si="8"/>
        <v>1</v>
      </c>
      <c r="AY30" s="49">
        <f t="shared" si="9"/>
        <v>100</v>
      </c>
      <c r="AZ30" s="50">
        <f t="shared" si="10"/>
        <v>0</v>
      </c>
      <c r="BA30" s="49">
        <f t="shared" si="11"/>
        <v>0</v>
      </c>
      <c r="BB30" s="55"/>
    </row>
    <row r="31" spans="1:54" ht="60" customHeight="1" x14ac:dyDescent="0.2">
      <c r="A31" s="66" t="s">
        <v>198</v>
      </c>
      <c r="B31" s="55">
        <v>2.5</v>
      </c>
      <c r="C31" s="75" t="s">
        <v>220</v>
      </c>
      <c r="D31" s="58" t="s">
        <v>183</v>
      </c>
      <c r="E31" s="41" t="s">
        <v>20</v>
      </c>
      <c r="F31" s="52" t="s">
        <v>21</v>
      </c>
      <c r="G31" s="42" t="s">
        <v>204</v>
      </c>
      <c r="H31" s="43" t="s">
        <v>169</v>
      </c>
      <c r="I31" s="42" t="s">
        <v>29</v>
      </c>
      <c r="J31" s="42" t="s">
        <v>30</v>
      </c>
      <c r="K31" s="44" t="s">
        <v>215</v>
      </c>
      <c r="L31" s="67" t="s">
        <v>170</v>
      </c>
      <c r="M31" s="99"/>
      <c r="N31" s="69" t="s">
        <v>211</v>
      </c>
      <c r="O31" s="69" t="s">
        <v>212</v>
      </c>
      <c r="P31" s="69" t="s">
        <v>213</v>
      </c>
      <c r="Q31" s="59" t="s">
        <v>193</v>
      </c>
      <c r="R31" s="59" t="s">
        <v>194</v>
      </c>
      <c r="S31" s="60" t="s">
        <v>195</v>
      </c>
      <c r="T31" s="60" t="s">
        <v>222</v>
      </c>
      <c r="U31" s="55">
        <v>1</v>
      </c>
      <c r="V31" s="61">
        <v>1</v>
      </c>
      <c r="W31" s="62">
        <v>0</v>
      </c>
      <c r="X31" s="63">
        <v>2019</v>
      </c>
      <c r="Y31" s="64">
        <v>2020</v>
      </c>
      <c r="Z31" s="37"/>
      <c r="AA31" s="39" t="s">
        <v>196</v>
      </c>
      <c r="AB31" s="39">
        <v>46454</v>
      </c>
      <c r="AC31" s="39">
        <v>46454</v>
      </c>
      <c r="AD31" s="39">
        <v>46454</v>
      </c>
      <c r="AE31" s="55"/>
      <c r="AF31" s="55"/>
      <c r="AG31" s="74" t="s">
        <v>216</v>
      </c>
      <c r="AH31" s="48">
        <v>0</v>
      </c>
      <c r="AI31" s="48">
        <f t="shared" si="0"/>
        <v>0</v>
      </c>
      <c r="AJ31" s="47">
        <v>0</v>
      </c>
      <c r="AK31" s="71">
        <f t="shared" si="1"/>
        <v>0</v>
      </c>
      <c r="AL31" s="47">
        <v>0</v>
      </c>
      <c r="AM31" s="48">
        <f t="shared" si="2"/>
        <v>0</v>
      </c>
      <c r="AN31" s="50">
        <v>0</v>
      </c>
      <c r="AO31" s="71">
        <f t="shared" si="3"/>
        <v>0</v>
      </c>
      <c r="AP31" s="47">
        <v>0</v>
      </c>
      <c r="AQ31" s="71">
        <f t="shared" si="4"/>
        <v>0</v>
      </c>
      <c r="AR31" s="50">
        <v>0</v>
      </c>
      <c r="AS31" s="71">
        <f t="shared" si="5"/>
        <v>0</v>
      </c>
      <c r="AT31" s="47">
        <v>1</v>
      </c>
      <c r="AU31" s="71">
        <f t="shared" si="6"/>
        <v>100</v>
      </c>
      <c r="AV31" s="50"/>
      <c r="AW31" s="71">
        <f t="shared" si="7"/>
        <v>0</v>
      </c>
      <c r="AX31" s="51">
        <f t="shared" si="8"/>
        <v>1</v>
      </c>
      <c r="AY31" s="49">
        <f t="shared" si="9"/>
        <v>100</v>
      </c>
      <c r="AZ31" s="50">
        <f t="shared" si="10"/>
        <v>0</v>
      </c>
      <c r="BA31" s="49">
        <f t="shared" si="11"/>
        <v>0</v>
      </c>
      <c r="BB31" s="55"/>
    </row>
    <row r="32" spans="1:54" ht="91.5" customHeight="1" x14ac:dyDescent="0.25">
      <c r="A32" s="66" t="s">
        <v>198</v>
      </c>
      <c r="B32" s="55">
        <v>3.1</v>
      </c>
      <c r="C32" s="75" t="s">
        <v>220</v>
      </c>
      <c r="D32" s="72" t="s">
        <v>214</v>
      </c>
      <c r="E32" s="41" t="s">
        <v>20</v>
      </c>
      <c r="F32" s="41" t="s">
        <v>31</v>
      </c>
      <c r="G32" s="42" t="s">
        <v>33</v>
      </c>
      <c r="H32" s="43" t="s">
        <v>169</v>
      </c>
      <c r="I32" s="42" t="s">
        <v>35</v>
      </c>
      <c r="J32" s="42" t="s">
        <v>36</v>
      </c>
      <c r="K32" s="44" t="s">
        <v>11</v>
      </c>
      <c r="L32" s="67" t="s">
        <v>170</v>
      </c>
      <c r="M32" s="68">
        <v>8500000</v>
      </c>
      <c r="N32" s="69" t="s">
        <v>211</v>
      </c>
      <c r="O32" s="69" t="s">
        <v>212</v>
      </c>
      <c r="P32" s="69" t="s">
        <v>213</v>
      </c>
      <c r="Q32" s="59" t="s">
        <v>193</v>
      </c>
      <c r="R32" s="59" t="s">
        <v>194</v>
      </c>
      <c r="S32" s="60" t="s">
        <v>195</v>
      </c>
      <c r="T32" s="60" t="s">
        <v>222</v>
      </c>
      <c r="U32" s="55">
        <v>100</v>
      </c>
      <c r="V32" s="61">
        <v>1</v>
      </c>
      <c r="W32" s="62">
        <v>76</v>
      </c>
      <c r="X32" s="63">
        <v>2019</v>
      </c>
      <c r="Y32" s="64">
        <v>2020</v>
      </c>
      <c r="Z32" s="37"/>
      <c r="AA32" s="39" t="s">
        <v>196</v>
      </c>
      <c r="AB32" s="39">
        <v>46454</v>
      </c>
      <c r="AC32" s="39">
        <v>46454</v>
      </c>
      <c r="AD32" s="39">
        <v>46454</v>
      </c>
      <c r="AE32" s="55"/>
      <c r="AF32" s="55"/>
      <c r="AG32" s="74" t="s">
        <v>216</v>
      </c>
      <c r="AH32" s="48">
        <v>0</v>
      </c>
      <c r="AI32" s="48">
        <f t="shared" si="0"/>
        <v>0</v>
      </c>
      <c r="AJ32" s="47">
        <v>0</v>
      </c>
      <c r="AK32" s="71">
        <f t="shared" si="1"/>
        <v>0</v>
      </c>
      <c r="AL32" s="47">
        <v>33</v>
      </c>
      <c r="AM32" s="48">
        <f t="shared" si="2"/>
        <v>33</v>
      </c>
      <c r="AN32" s="50">
        <v>0</v>
      </c>
      <c r="AO32" s="71">
        <f t="shared" si="3"/>
        <v>0</v>
      </c>
      <c r="AP32" s="47">
        <v>33</v>
      </c>
      <c r="AQ32" s="71">
        <f t="shared" si="4"/>
        <v>33</v>
      </c>
      <c r="AR32" s="50">
        <v>0</v>
      </c>
      <c r="AS32" s="71">
        <f t="shared" si="5"/>
        <v>0</v>
      </c>
      <c r="AT32" s="47">
        <v>34</v>
      </c>
      <c r="AU32" s="71">
        <f t="shared" si="6"/>
        <v>34</v>
      </c>
      <c r="AV32" s="50"/>
      <c r="AW32" s="71">
        <f t="shared" si="7"/>
        <v>0</v>
      </c>
      <c r="AX32" s="51">
        <f t="shared" si="8"/>
        <v>100</v>
      </c>
      <c r="AY32" s="49">
        <f t="shared" si="9"/>
        <v>100</v>
      </c>
      <c r="AZ32" s="50">
        <f t="shared" si="10"/>
        <v>0</v>
      </c>
      <c r="BA32" s="49">
        <f t="shared" si="11"/>
        <v>0</v>
      </c>
      <c r="BB32" s="55"/>
    </row>
    <row r="33" spans="1:54" ht="60" customHeight="1" x14ac:dyDescent="0.2">
      <c r="A33" s="66" t="s">
        <v>198</v>
      </c>
      <c r="B33" s="55">
        <v>4.0999999999999996</v>
      </c>
      <c r="C33" s="75" t="s">
        <v>220</v>
      </c>
      <c r="D33" s="40" t="s">
        <v>199</v>
      </c>
      <c r="E33" s="41" t="s">
        <v>38</v>
      </c>
      <c r="F33" s="52" t="s">
        <v>39</v>
      </c>
      <c r="G33" s="42" t="s">
        <v>40</v>
      </c>
      <c r="H33" s="43" t="s">
        <v>171</v>
      </c>
      <c r="I33" s="42" t="s">
        <v>42</v>
      </c>
      <c r="J33" s="42" t="s">
        <v>43</v>
      </c>
      <c r="K33" s="44" t="s">
        <v>215</v>
      </c>
      <c r="L33" s="45" t="s">
        <v>172</v>
      </c>
      <c r="M33" s="46">
        <v>3000000</v>
      </c>
      <c r="N33" s="69" t="s">
        <v>211</v>
      </c>
      <c r="O33" s="69" t="s">
        <v>212</v>
      </c>
      <c r="P33" s="69" t="s">
        <v>213</v>
      </c>
      <c r="Q33" s="59" t="s">
        <v>193</v>
      </c>
      <c r="R33" s="59" t="s">
        <v>194</v>
      </c>
      <c r="S33" s="60" t="s">
        <v>195</v>
      </c>
      <c r="T33" s="60" t="s">
        <v>222</v>
      </c>
      <c r="U33" s="39">
        <v>2</v>
      </c>
      <c r="V33" s="61">
        <v>1</v>
      </c>
      <c r="W33" s="62">
        <v>0</v>
      </c>
      <c r="X33" s="63">
        <v>2019</v>
      </c>
      <c r="Y33" s="64">
        <v>2020</v>
      </c>
      <c r="Z33" s="37"/>
      <c r="AA33" s="39" t="s">
        <v>196</v>
      </c>
      <c r="AB33" s="39">
        <v>46454</v>
      </c>
      <c r="AC33" s="39">
        <v>46454</v>
      </c>
      <c r="AD33" s="39">
        <v>46454</v>
      </c>
      <c r="AE33" s="55"/>
      <c r="AF33" s="55"/>
      <c r="AG33" s="74" t="s">
        <v>216</v>
      </c>
      <c r="AH33" s="48">
        <v>0.5</v>
      </c>
      <c r="AI33" s="48">
        <f t="shared" si="0"/>
        <v>25</v>
      </c>
      <c r="AJ33" s="47">
        <v>0</v>
      </c>
      <c r="AK33" s="71">
        <f t="shared" si="1"/>
        <v>0</v>
      </c>
      <c r="AL33" s="47">
        <v>0.5</v>
      </c>
      <c r="AM33" s="48">
        <f t="shared" si="2"/>
        <v>25</v>
      </c>
      <c r="AN33" s="50">
        <v>0</v>
      </c>
      <c r="AO33" s="71">
        <f t="shared" si="3"/>
        <v>0</v>
      </c>
      <c r="AP33" s="47">
        <v>0.5</v>
      </c>
      <c r="AQ33" s="71">
        <f t="shared" si="4"/>
        <v>25</v>
      </c>
      <c r="AR33" s="50">
        <v>0</v>
      </c>
      <c r="AS33" s="71">
        <f t="shared" si="5"/>
        <v>0</v>
      </c>
      <c r="AT33" s="47">
        <v>0.5</v>
      </c>
      <c r="AU33" s="71">
        <f t="shared" si="6"/>
        <v>25</v>
      </c>
      <c r="AV33" s="50"/>
      <c r="AW33" s="71">
        <f t="shared" si="7"/>
        <v>0</v>
      </c>
      <c r="AX33" s="51">
        <f t="shared" si="8"/>
        <v>2</v>
      </c>
      <c r="AY33" s="49">
        <f t="shared" si="9"/>
        <v>100</v>
      </c>
      <c r="AZ33" s="50">
        <f t="shared" si="10"/>
        <v>0</v>
      </c>
      <c r="BA33" s="49">
        <f t="shared" si="11"/>
        <v>0</v>
      </c>
      <c r="BB33" s="55"/>
    </row>
    <row r="34" spans="1:54" ht="60" customHeight="1" x14ac:dyDescent="0.2">
      <c r="A34" s="66" t="s">
        <v>198</v>
      </c>
      <c r="B34" s="55">
        <v>5.0999999999999996</v>
      </c>
      <c r="C34" s="75" t="s">
        <v>220</v>
      </c>
      <c r="D34" s="40" t="s">
        <v>200</v>
      </c>
      <c r="E34" s="41" t="s">
        <v>38</v>
      </c>
      <c r="F34" s="52" t="s">
        <v>39</v>
      </c>
      <c r="G34" s="42" t="s">
        <v>45</v>
      </c>
      <c r="H34" s="43" t="s">
        <v>171</v>
      </c>
      <c r="I34" s="42" t="s">
        <v>47</v>
      </c>
      <c r="J34" s="42" t="s">
        <v>48</v>
      </c>
      <c r="K34" s="44" t="s">
        <v>215</v>
      </c>
      <c r="L34" s="45" t="s">
        <v>172</v>
      </c>
      <c r="M34" s="46">
        <v>3000000</v>
      </c>
      <c r="N34" s="69" t="s">
        <v>211</v>
      </c>
      <c r="O34" s="69" t="s">
        <v>212</v>
      </c>
      <c r="P34" s="69" t="s">
        <v>213</v>
      </c>
      <c r="Q34" s="59" t="s">
        <v>193</v>
      </c>
      <c r="R34" s="59" t="s">
        <v>194</v>
      </c>
      <c r="S34" s="60" t="s">
        <v>195</v>
      </c>
      <c r="T34" s="60" t="s">
        <v>222</v>
      </c>
      <c r="U34" s="39">
        <v>2</v>
      </c>
      <c r="V34" s="61">
        <v>1</v>
      </c>
      <c r="W34" s="62">
        <v>0</v>
      </c>
      <c r="X34" s="63">
        <v>2019</v>
      </c>
      <c r="Y34" s="64">
        <v>2020</v>
      </c>
      <c r="Z34" s="37"/>
      <c r="AA34" s="39" t="s">
        <v>196</v>
      </c>
      <c r="AB34" s="39">
        <v>46454</v>
      </c>
      <c r="AC34" s="39">
        <v>46454</v>
      </c>
      <c r="AD34" s="39">
        <v>46454</v>
      </c>
      <c r="AE34" s="55"/>
      <c r="AF34" s="55"/>
      <c r="AG34" s="74" t="s">
        <v>216</v>
      </c>
      <c r="AH34" s="48">
        <v>0.5</v>
      </c>
      <c r="AI34" s="48">
        <f t="shared" ref="AI34:AI36" si="20">AH34/U34*100</f>
        <v>25</v>
      </c>
      <c r="AJ34" s="47">
        <v>0</v>
      </c>
      <c r="AK34" s="71">
        <f t="shared" ref="AK34:AK36" si="21">AJ34/U34*100</f>
        <v>0</v>
      </c>
      <c r="AL34" s="47">
        <v>0.5</v>
      </c>
      <c r="AM34" s="48">
        <f t="shared" ref="AM34:AM36" si="22">AL34/U34*100</f>
        <v>25</v>
      </c>
      <c r="AN34" s="50">
        <v>0</v>
      </c>
      <c r="AO34" s="71">
        <f t="shared" ref="AO34:AO36" si="23">AN34/U34*100</f>
        <v>0</v>
      </c>
      <c r="AP34" s="47">
        <v>0.5</v>
      </c>
      <c r="AQ34" s="71">
        <f t="shared" ref="AQ34:AQ36" si="24">AP34/U34*100</f>
        <v>25</v>
      </c>
      <c r="AR34" s="50">
        <v>0</v>
      </c>
      <c r="AS34" s="71">
        <f t="shared" ref="AS34:AS36" si="25">AR34/U34*100</f>
        <v>0</v>
      </c>
      <c r="AT34" s="47">
        <v>0.5</v>
      </c>
      <c r="AU34" s="71">
        <f t="shared" ref="AU34:AU36" si="26">AT34/U34*100</f>
        <v>25</v>
      </c>
      <c r="AV34" s="50"/>
      <c r="AW34" s="71">
        <f t="shared" ref="AW34:AW36" si="27">AV34/U34*100</f>
        <v>0</v>
      </c>
      <c r="AX34" s="51">
        <f t="shared" si="8"/>
        <v>2</v>
      </c>
      <c r="AY34" s="49">
        <f t="shared" si="9"/>
        <v>100</v>
      </c>
      <c r="AZ34" s="50">
        <f t="shared" si="10"/>
        <v>0</v>
      </c>
      <c r="BA34" s="49">
        <f t="shared" si="11"/>
        <v>0</v>
      </c>
      <c r="BB34" s="55"/>
    </row>
    <row r="35" spans="1:54" ht="60" customHeight="1" x14ac:dyDescent="0.2">
      <c r="A35" s="66" t="s">
        <v>198</v>
      </c>
      <c r="B35" s="55">
        <v>6.1</v>
      </c>
      <c r="C35" s="75" t="s">
        <v>220</v>
      </c>
      <c r="D35" s="40" t="s">
        <v>201</v>
      </c>
      <c r="E35" s="41" t="s">
        <v>38</v>
      </c>
      <c r="F35" s="52" t="s">
        <v>39</v>
      </c>
      <c r="G35" s="42" t="s">
        <v>50</v>
      </c>
      <c r="H35" s="43" t="s">
        <v>171</v>
      </c>
      <c r="I35" s="42" t="s">
        <v>52</v>
      </c>
      <c r="J35" s="42" t="s">
        <v>53</v>
      </c>
      <c r="K35" s="44" t="s">
        <v>215</v>
      </c>
      <c r="L35" s="45" t="s">
        <v>172</v>
      </c>
      <c r="M35" s="46">
        <v>3000000</v>
      </c>
      <c r="N35" s="69" t="s">
        <v>211</v>
      </c>
      <c r="O35" s="69" t="s">
        <v>212</v>
      </c>
      <c r="P35" s="69" t="s">
        <v>213</v>
      </c>
      <c r="Q35" s="59" t="s">
        <v>193</v>
      </c>
      <c r="R35" s="59" t="s">
        <v>194</v>
      </c>
      <c r="S35" s="60" t="s">
        <v>195</v>
      </c>
      <c r="T35" s="60" t="s">
        <v>222</v>
      </c>
      <c r="U35" s="39">
        <v>2</v>
      </c>
      <c r="V35" s="61">
        <v>1</v>
      </c>
      <c r="W35" s="62">
        <v>0</v>
      </c>
      <c r="X35" s="63">
        <v>2019</v>
      </c>
      <c r="Y35" s="64">
        <v>2020</v>
      </c>
      <c r="Z35" s="37"/>
      <c r="AA35" s="39" t="s">
        <v>196</v>
      </c>
      <c r="AB35" s="39">
        <v>46454</v>
      </c>
      <c r="AC35" s="39">
        <v>46454</v>
      </c>
      <c r="AD35" s="39">
        <v>46454</v>
      </c>
      <c r="AE35" s="55"/>
      <c r="AF35" s="55"/>
      <c r="AG35" s="74" t="s">
        <v>216</v>
      </c>
      <c r="AH35" s="48">
        <v>0.5</v>
      </c>
      <c r="AI35" s="48">
        <f t="shared" si="20"/>
        <v>25</v>
      </c>
      <c r="AJ35" s="47">
        <v>0</v>
      </c>
      <c r="AK35" s="71">
        <f t="shared" si="21"/>
        <v>0</v>
      </c>
      <c r="AL35" s="47">
        <v>0.5</v>
      </c>
      <c r="AM35" s="48">
        <f t="shared" si="22"/>
        <v>25</v>
      </c>
      <c r="AN35" s="50">
        <v>0.25</v>
      </c>
      <c r="AO35" s="71">
        <f t="shared" si="23"/>
        <v>12.5</v>
      </c>
      <c r="AP35" s="47">
        <v>0.5</v>
      </c>
      <c r="AQ35" s="71">
        <f t="shared" si="24"/>
        <v>25</v>
      </c>
      <c r="AR35" s="50">
        <v>0.75</v>
      </c>
      <c r="AS35" s="71">
        <f t="shared" si="25"/>
        <v>37.5</v>
      </c>
      <c r="AT35" s="47">
        <v>0.5</v>
      </c>
      <c r="AU35" s="71">
        <f t="shared" si="26"/>
        <v>25</v>
      </c>
      <c r="AV35" s="50"/>
      <c r="AW35" s="71">
        <f t="shared" si="27"/>
        <v>0</v>
      </c>
      <c r="AX35" s="51">
        <f t="shared" si="8"/>
        <v>2</v>
      </c>
      <c r="AY35" s="49">
        <f t="shared" si="9"/>
        <v>100</v>
      </c>
      <c r="AZ35" s="50">
        <f t="shared" si="10"/>
        <v>1</v>
      </c>
      <c r="BA35" s="49">
        <f t="shared" si="11"/>
        <v>50</v>
      </c>
      <c r="BB35" s="55"/>
    </row>
    <row r="36" spans="1:54" ht="60" customHeight="1" x14ac:dyDescent="0.2">
      <c r="A36" s="66" t="s">
        <v>198</v>
      </c>
      <c r="B36" s="55">
        <v>7.1</v>
      </c>
      <c r="C36" s="75" t="s">
        <v>220</v>
      </c>
      <c r="D36" s="40" t="s">
        <v>202</v>
      </c>
      <c r="E36" s="41" t="s">
        <v>38</v>
      </c>
      <c r="F36" s="52" t="s">
        <v>39</v>
      </c>
      <c r="G36" s="42" t="s">
        <v>55</v>
      </c>
      <c r="H36" s="43" t="s">
        <v>171</v>
      </c>
      <c r="I36" s="42" t="s">
        <v>57</v>
      </c>
      <c r="J36" s="42" t="s">
        <v>58</v>
      </c>
      <c r="K36" s="44" t="s">
        <v>215</v>
      </c>
      <c r="L36" s="45" t="s">
        <v>172</v>
      </c>
      <c r="M36" s="46">
        <v>3000000</v>
      </c>
      <c r="N36" s="69" t="s">
        <v>211</v>
      </c>
      <c r="O36" s="69" t="s">
        <v>212</v>
      </c>
      <c r="P36" s="69" t="s">
        <v>213</v>
      </c>
      <c r="Q36" s="59" t="s">
        <v>193</v>
      </c>
      <c r="R36" s="59" t="s">
        <v>194</v>
      </c>
      <c r="S36" s="60" t="s">
        <v>195</v>
      </c>
      <c r="T36" s="60" t="s">
        <v>222</v>
      </c>
      <c r="U36" s="39">
        <v>2</v>
      </c>
      <c r="V36" s="61">
        <v>1</v>
      </c>
      <c r="W36" s="62">
        <v>0</v>
      </c>
      <c r="X36" s="63">
        <v>2019</v>
      </c>
      <c r="Y36" s="64">
        <v>2020</v>
      </c>
      <c r="Z36" s="37"/>
      <c r="AA36" s="39" t="s">
        <v>196</v>
      </c>
      <c r="AB36" s="39">
        <v>46454</v>
      </c>
      <c r="AC36" s="39">
        <v>46454</v>
      </c>
      <c r="AD36" s="39">
        <v>46454</v>
      </c>
      <c r="AE36" s="55"/>
      <c r="AF36" s="55"/>
      <c r="AG36" s="74" t="s">
        <v>216</v>
      </c>
      <c r="AH36" s="48">
        <v>0.5</v>
      </c>
      <c r="AI36" s="48">
        <f t="shared" si="20"/>
        <v>25</v>
      </c>
      <c r="AJ36" s="47">
        <v>0</v>
      </c>
      <c r="AK36" s="71">
        <f t="shared" si="21"/>
        <v>0</v>
      </c>
      <c r="AL36" s="47">
        <v>0.5</v>
      </c>
      <c r="AM36" s="48">
        <f t="shared" si="22"/>
        <v>25</v>
      </c>
      <c r="AN36" s="50">
        <v>0.25</v>
      </c>
      <c r="AO36" s="71">
        <f t="shared" si="23"/>
        <v>12.5</v>
      </c>
      <c r="AP36" s="47">
        <v>0.5</v>
      </c>
      <c r="AQ36" s="71">
        <f t="shared" si="24"/>
        <v>25</v>
      </c>
      <c r="AR36" s="50">
        <v>0.75</v>
      </c>
      <c r="AS36" s="71">
        <f t="shared" si="25"/>
        <v>37.5</v>
      </c>
      <c r="AT36" s="47">
        <v>0.5</v>
      </c>
      <c r="AU36" s="71">
        <f t="shared" si="26"/>
        <v>25</v>
      </c>
      <c r="AV36" s="50"/>
      <c r="AW36" s="71">
        <f t="shared" si="27"/>
        <v>0</v>
      </c>
      <c r="AX36" s="51">
        <f t="shared" si="8"/>
        <v>2</v>
      </c>
      <c r="AY36" s="49">
        <f t="shared" si="9"/>
        <v>100</v>
      </c>
      <c r="AZ36" s="50">
        <f t="shared" si="10"/>
        <v>1</v>
      </c>
      <c r="BA36" s="49">
        <f t="shared" si="11"/>
        <v>50</v>
      </c>
      <c r="BB36" s="55"/>
    </row>
    <row r="37" spans="1:54" ht="60" customHeight="1" x14ac:dyDescent="0.2">
      <c r="A37" s="66" t="s">
        <v>198</v>
      </c>
      <c r="B37" s="55">
        <v>8.1</v>
      </c>
      <c r="C37" s="75" t="s">
        <v>220</v>
      </c>
      <c r="D37" s="58" t="s">
        <v>104</v>
      </c>
      <c r="E37" s="41" t="s">
        <v>38</v>
      </c>
      <c r="F37" s="52" t="s">
        <v>60</v>
      </c>
      <c r="G37" s="42" t="s">
        <v>61</v>
      </c>
      <c r="H37" s="39" t="s">
        <v>171</v>
      </c>
      <c r="I37" s="42" t="s">
        <v>63</v>
      </c>
      <c r="J37" s="42" t="s">
        <v>64</v>
      </c>
      <c r="K37" s="44" t="s">
        <v>215</v>
      </c>
      <c r="L37" s="69" t="s">
        <v>172</v>
      </c>
      <c r="M37" s="70">
        <v>3000000</v>
      </c>
      <c r="N37" s="69" t="s">
        <v>211</v>
      </c>
      <c r="O37" s="69" t="s">
        <v>212</v>
      </c>
      <c r="P37" s="69" t="s">
        <v>213</v>
      </c>
      <c r="Q37" s="59" t="s">
        <v>193</v>
      </c>
      <c r="R37" s="59" t="s">
        <v>194</v>
      </c>
      <c r="S37" s="60" t="s">
        <v>195</v>
      </c>
      <c r="T37" s="60" t="s">
        <v>222</v>
      </c>
      <c r="U37" s="39">
        <v>1</v>
      </c>
      <c r="V37" s="61">
        <v>1</v>
      </c>
      <c r="W37" s="62">
        <v>1</v>
      </c>
      <c r="X37" s="63">
        <v>2019</v>
      </c>
      <c r="Y37" s="64">
        <v>2020</v>
      </c>
      <c r="Z37" s="37"/>
      <c r="AA37" s="39" t="s">
        <v>196</v>
      </c>
      <c r="AB37" s="39">
        <v>46454</v>
      </c>
      <c r="AC37" s="39">
        <v>46454</v>
      </c>
      <c r="AD37" s="39">
        <v>46454</v>
      </c>
      <c r="AE37" s="55"/>
      <c r="AF37" s="55"/>
      <c r="AG37" s="74" t="s">
        <v>216</v>
      </c>
      <c r="AH37" s="48">
        <v>0.25</v>
      </c>
      <c r="AI37" s="48">
        <f t="shared" si="0"/>
        <v>25</v>
      </c>
      <c r="AJ37" s="47">
        <v>0</v>
      </c>
      <c r="AK37" s="71">
        <f t="shared" si="1"/>
        <v>0</v>
      </c>
      <c r="AL37" s="48">
        <v>0.25</v>
      </c>
      <c r="AM37" s="48">
        <f t="shared" si="2"/>
        <v>25</v>
      </c>
      <c r="AN37" s="50">
        <v>0</v>
      </c>
      <c r="AO37" s="71">
        <f t="shared" si="3"/>
        <v>0</v>
      </c>
      <c r="AP37" s="48">
        <v>0.25</v>
      </c>
      <c r="AQ37" s="71">
        <f t="shared" si="4"/>
        <v>25</v>
      </c>
      <c r="AR37" s="50">
        <v>0</v>
      </c>
      <c r="AS37" s="71">
        <f t="shared" si="5"/>
        <v>0</v>
      </c>
      <c r="AT37" s="48">
        <v>0.25</v>
      </c>
      <c r="AU37" s="71">
        <f t="shared" si="6"/>
        <v>25</v>
      </c>
      <c r="AV37" s="50"/>
      <c r="AW37" s="71">
        <f t="shared" si="7"/>
        <v>0</v>
      </c>
      <c r="AX37" s="51">
        <f t="shared" si="8"/>
        <v>1</v>
      </c>
      <c r="AY37" s="49">
        <f t="shared" si="9"/>
        <v>100</v>
      </c>
      <c r="AZ37" s="50">
        <f t="shared" si="10"/>
        <v>0</v>
      </c>
      <c r="BA37" s="49">
        <f t="shared" si="11"/>
        <v>0</v>
      </c>
      <c r="BB37" s="55"/>
    </row>
    <row r="38" spans="1:54" ht="60" customHeight="1" x14ac:dyDescent="0.2">
      <c r="A38" s="66" t="s">
        <v>198</v>
      </c>
      <c r="B38" s="55">
        <v>9.1</v>
      </c>
      <c r="C38" s="75" t="s">
        <v>220</v>
      </c>
      <c r="D38" s="58" t="s">
        <v>105</v>
      </c>
      <c r="E38" s="41" t="s">
        <v>38</v>
      </c>
      <c r="F38" s="52" t="s">
        <v>60</v>
      </c>
      <c r="G38" s="42" t="s">
        <v>66</v>
      </c>
      <c r="H38" s="43" t="s">
        <v>171</v>
      </c>
      <c r="I38" s="42" t="s">
        <v>65</v>
      </c>
      <c r="J38" s="42" t="s">
        <v>68</v>
      </c>
      <c r="K38" s="44" t="s">
        <v>215</v>
      </c>
      <c r="L38" s="69" t="s">
        <v>172</v>
      </c>
      <c r="M38" s="70">
        <v>1000000</v>
      </c>
      <c r="N38" s="69" t="s">
        <v>211</v>
      </c>
      <c r="O38" s="69" t="s">
        <v>212</v>
      </c>
      <c r="P38" s="69" t="s">
        <v>213</v>
      </c>
      <c r="Q38" s="59" t="s">
        <v>193</v>
      </c>
      <c r="R38" s="59" t="s">
        <v>194</v>
      </c>
      <c r="S38" s="60" t="s">
        <v>195</v>
      </c>
      <c r="T38" s="60" t="s">
        <v>222</v>
      </c>
      <c r="U38" s="39">
        <v>1</v>
      </c>
      <c r="V38" s="61">
        <v>1</v>
      </c>
      <c r="W38" s="62">
        <v>1</v>
      </c>
      <c r="X38" s="63">
        <v>2019</v>
      </c>
      <c r="Y38" s="64">
        <v>2020</v>
      </c>
      <c r="Z38" s="37"/>
      <c r="AA38" s="39" t="s">
        <v>196</v>
      </c>
      <c r="AB38" s="39">
        <v>46454</v>
      </c>
      <c r="AC38" s="39">
        <v>46454</v>
      </c>
      <c r="AD38" s="39">
        <v>46454</v>
      </c>
      <c r="AE38" s="55"/>
      <c r="AF38" s="55"/>
      <c r="AG38" s="74" t="s">
        <v>216</v>
      </c>
      <c r="AH38" s="48">
        <v>0.25</v>
      </c>
      <c r="AI38" s="48">
        <f t="shared" si="0"/>
        <v>25</v>
      </c>
      <c r="AJ38" s="47">
        <v>0</v>
      </c>
      <c r="AK38" s="71">
        <f t="shared" si="1"/>
        <v>0</v>
      </c>
      <c r="AL38" s="48">
        <v>0.25</v>
      </c>
      <c r="AM38" s="48">
        <f t="shared" si="2"/>
        <v>25</v>
      </c>
      <c r="AN38" s="50">
        <v>0</v>
      </c>
      <c r="AO38" s="71">
        <f t="shared" si="3"/>
        <v>0</v>
      </c>
      <c r="AP38" s="48">
        <v>0.25</v>
      </c>
      <c r="AQ38" s="71">
        <f t="shared" si="4"/>
        <v>25</v>
      </c>
      <c r="AR38" s="50">
        <v>0</v>
      </c>
      <c r="AS38" s="71">
        <f t="shared" si="5"/>
        <v>0</v>
      </c>
      <c r="AT38" s="48">
        <v>0.25</v>
      </c>
      <c r="AU38" s="71">
        <f t="shared" si="6"/>
        <v>25</v>
      </c>
      <c r="AV38" s="50"/>
      <c r="AW38" s="71">
        <f t="shared" si="7"/>
        <v>0</v>
      </c>
      <c r="AX38" s="51">
        <f t="shared" si="8"/>
        <v>1</v>
      </c>
      <c r="AY38" s="49">
        <f t="shared" si="9"/>
        <v>100</v>
      </c>
      <c r="AZ38" s="50">
        <f t="shared" si="10"/>
        <v>0</v>
      </c>
      <c r="BA38" s="49">
        <f t="shared" si="11"/>
        <v>0</v>
      </c>
      <c r="BB38" s="55"/>
    </row>
    <row r="39" spans="1:54" ht="60" customHeight="1" x14ac:dyDescent="0.2">
      <c r="A39" s="66" t="s">
        <v>198</v>
      </c>
      <c r="B39" s="55">
        <v>10.1</v>
      </c>
      <c r="C39" s="75" t="s">
        <v>220</v>
      </c>
      <c r="D39" s="58" t="s">
        <v>105</v>
      </c>
      <c r="E39" s="41" t="s">
        <v>38</v>
      </c>
      <c r="F39" s="52" t="s">
        <v>60</v>
      </c>
      <c r="G39" s="42" t="s">
        <v>70</v>
      </c>
      <c r="H39" s="43" t="s">
        <v>171</v>
      </c>
      <c r="I39" s="42" t="s">
        <v>70</v>
      </c>
      <c r="J39" s="42" t="s">
        <v>72</v>
      </c>
      <c r="K39" s="44" t="s">
        <v>215</v>
      </c>
      <c r="L39" s="69" t="s">
        <v>172</v>
      </c>
      <c r="M39" s="70">
        <v>1000000</v>
      </c>
      <c r="N39" s="69" t="s">
        <v>211</v>
      </c>
      <c r="O39" s="69" t="s">
        <v>212</v>
      </c>
      <c r="P39" s="69" t="s">
        <v>213</v>
      </c>
      <c r="Q39" s="59" t="s">
        <v>193</v>
      </c>
      <c r="R39" s="59" t="s">
        <v>194</v>
      </c>
      <c r="S39" s="60" t="s">
        <v>195</v>
      </c>
      <c r="T39" s="60" t="s">
        <v>222</v>
      </c>
      <c r="U39" s="39">
        <v>1</v>
      </c>
      <c r="V39" s="61">
        <v>1</v>
      </c>
      <c r="W39" s="62">
        <v>1</v>
      </c>
      <c r="X39" s="63">
        <v>2019</v>
      </c>
      <c r="Y39" s="64">
        <v>2020</v>
      </c>
      <c r="Z39" s="37"/>
      <c r="AA39" s="39" t="s">
        <v>196</v>
      </c>
      <c r="AB39" s="39">
        <v>46454</v>
      </c>
      <c r="AC39" s="39">
        <v>46454</v>
      </c>
      <c r="AD39" s="39">
        <v>46454</v>
      </c>
      <c r="AE39" s="55"/>
      <c r="AF39" s="55"/>
      <c r="AG39" s="74" t="s">
        <v>216</v>
      </c>
      <c r="AH39" s="48">
        <v>0.25</v>
      </c>
      <c r="AI39" s="48">
        <f t="shared" si="0"/>
        <v>25</v>
      </c>
      <c r="AJ39" s="47">
        <v>0</v>
      </c>
      <c r="AK39" s="71">
        <f t="shared" si="1"/>
        <v>0</v>
      </c>
      <c r="AL39" s="48">
        <v>0.25</v>
      </c>
      <c r="AM39" s="48">
        <f t="shared" si="2"/>
        <v>25</v>
      </c>
      <c r="AN39" s="50">
        <v>0</v>
      </c>
      <c r="AO39" s="71">
        <f t="shared" si="3"/>
        <v>0</v>
      </c>
      <c r="AP39" s="48">
        <v>0.25</v>
      </c>
      <c r="AQ39" s="71">
        <f t="shared" si="4"/>
        <v>25</v>
      </c>
      <c r="AR39" s="50">
        <v>0</v>
      </c>
      <c r="AS39" s="71">
        <f t="shared" si="5"/>
        <v>0</v>
      </c>
      <c r="AT39" s="48">
        <v>0.25</v>
      </c>
      <c r="AU39" s="71">
        <f t="shared" si="6"/>
        <v>25</v>
      </c>
      <c r="AV39" s="50"/>
      <c r="AW39" s="71">
        <f t="shared" si="7"/>
        <v>0</v>
      </c>
      <c r="AX39" s="51">
        <f t="shared" si="8"/>
        <v>1</v>
      </c>
      <c r="AY39" s="49">
        <f t="shared" si="9"/>
        <v>100</v>
      </c>
      <c r="AZ39" s="50">
        <f t="shared" si="10"/>
        <v>0</v>
      </c>
      <c r="BA39" s="49">
        <f t="shared" si="11"/>
        <v>0</v>
      </c>
      <c r="BB39" s="55"/>
    </row>
    <row r="40" spans="1:54" ht="60" customHeight="1" x14ac:dyDescent="0.2">
      <c r="A40" s="66" t="s">
        <v>198</v>
      </c>
      <c r="B40" s="55">
        <v>11.1</v>
      </c>
      <c r="C40" s="75" t="s">
        <v>220</v>
      </c>
      <c r="D40" s="58" t="s">
        <v>184</v>
      </c>
      <c r="E40" s="41" t="s">
        <v>38</v>
      </c>
      <c r="F40" s="52" t="s">
        <v>60</v>
      </c>
      <c r="G40" s="56" t="s">
        <v>205</v>
      </c>
      <c r="H40" s="43" t="s">
        <v>171</v>
      </c>
      <c r="I40" s="42" t="s">
        <v>76</v>
      </c>
      <c r="J40" s="42" t="s">
        <v>77</v>
      </c>
      <c r="K40" s="44" t="s">
        <v>215</v>
      </c>
      <c r="L40" s="67" t="s">
        <v>118</v>
      </c>
      <c r="M40" s="97">
        <v>1500000</v>
      </c>
      <c r="N40" s="69" t="s">
        <v>211</v>
      </c>
      <c r="O40" s="69" t="s">
        <v>212</v>
      </c>
      <c r="P40" s="69" t="s">
        <v>213</v>
      </c>
      <c r="Q40" s="59" t="s">
        <v>193</v>
      </c>
      <c r="R40" s="59" t="s">
        <v>194</v>
      </c>
      <c r="S40" s="60" t="s">
        <v>195</v>
      </c>
      <c r="T40" s="60" t="s">
        <v>222</v>
      </c>
      <c r="U40" s="55">
        <v>1</v>
      </c>
      <c r="V40" s="61">
        <v>1</v>
      </c>
      <c r="W40" s="62">
        <v>0</v>
      </c>
      <c r="X40" s="63">
        <v>2019</v>
      </c>
      <c r="Y40" s="64">
        <v>2020</v>
      </c>
      <c r="Z40" s="37"/>
      <c r="AA40" s="39" t="s">
        <v>196</v>
      </c>
      <c r="AB40" s="39">
        <v>46454</v>
      </c>
      <c r="AC40" s="39">
        <v>46454</v>
      </c>
      <c r="AD40" s="39">
        <v>46454</v>
      </c>
      <c r="AE40" s="55"/>
      <c r="AF40" s="55"/>
      <c r="AG40" s="74" t="s">
        <v>216</v>
      </c>
      <c r="AH40" s="48">
        <v>0</v>
      </c>
      <c r="AI40" s="48">
        <f t="shared" si="0"/>
        <v>0</v>
      </c>
      <c r="AJ40" s="47">
        <v>0</v>
      </c>
      <c r="AK40" s="71">
        <f t="shared" si="1"/>
        <v>0</v>
      </c>
      <c r="AL40" s="47">
        <v>1</v>
      </c>
      <c r="AM40" s="48">
        <f t="shared" si="2"/>
        <v>100</v>
      </c>
      <c r="AN40" s="50">
        <v>0</v>
      </c>
      <c r="AO40" s="71">
        <f t="shared" si="3"/>
        <v>0</v>
      </c>
      <c r="AP40" s="47">
        <v>0</v>
      </c>
      <c r="AQ40" s="71">
        <f t="shared" si="4"/>
        <v>0</v>
      </c>
      <c r="AR40" s="50">
        <v>0</v>
      </c>
      <c r="AS40" s="71">
        <f t="shared" si="5"/>
        <v>0</v>
      </c>
      <c r="AT40" s="47"/>
      <c r="AU40" s="71">
        <f t="shared" si="6"/>
        <v>0</v>
      </c>
      <c r="AV40" s="50"/>
      <c r="AW40" s="71">
        <f t="shared" si="7"/>
        <v>0</v>
      </c>
      <c r="AX40" s="51">
        <f t="shared" si="8"/>
        <v>1</v>
      </c>
      <c r="AY40" s="49">
        <f t="shared" si="9"/>
        <v>100</v>
      </c>
      <c r="AZ40" s="50">
        <f t="shared" si="10"/>
        <v>0</v>
      </c>
      <c r="BA40" s="49">
        <f t="shared" si="11"/>
        <v>0</v>
      </c>
      <c r="BB40" s="55"/>
    </row>
    <row r="41" spans="1:54" ht="60" customHeight="1" x14ac:dyDescent="0.2">
      <c r="A41" s="66" t="s">
        <v>198</v>
      </c>
      <c r="B41" s="55">
        <v>11.2</v>
      </c>
      <c r="C41" s="75" t="s">
        <v>220</v>
      </c>
      <c r="D41" s="58" t="s">
        <v>185</v>
      </c>
      <c r="E41" s="41" t="s">
        <v>38</v>
      </c>
      <c r="F41" s="52" t="s">
        <v>60</v>
      </c>
      <c r="G41" s="56" t="s">
        <v>205</v>
      </c>
      <c r="H41" s="43" t="s">
        <v>171</v>
      </c>
      <c r="I41" s="42" t="s">
        <v>76</v>
      </c>
      <c r="J41" s="42" t="s">
        <v>77</v>
      </c>
      <c r="K41" s="44" t="s">
        <v>215</v>
      </c>
      <c r="L41" s="67" t="s">
        <v>118</v>
      </c>
      <c r="M41" s="98"/>
      <c r="N41" s="69" t="s">
        <v>211</v>
      </c>
      <c r="O41" s="69" t="s">
        <v>212</v>
      </c>
      <c r="P41" s="69" t="s">
        <v>213</v>
      </c>
      <c r="Q41" s="59" t="s">
        <v>193</v>
      </c>
      <c r="R41" s="59" t="s">
        <v>194</v>
      </c>
      <c r="S41" s="60" t="s">
        <v>195</v>
      </c>
      <c r="T41" s="60" t="s">
        <v>222</v>
      </c>
      <c r="U41" s="55">
        <v>1</v>
      </c>
      <c r="V41" s="61">
        <v>1</v>
      </c>
      <c r="W41" s="62">
        <v>0</v>
      </c>
      <c r="X41" s="63">
        <v>2019</v>
      </c>
      <c r="Y41" s="64">
        <v>2020</v>
      </c>
      <c r="Z41" s="37"/>
      <c r="AA41" s="39" t="s">
        <v>196</v>
      </c>
      <c r="AB41" s="39">
        <v>46454</v>
      </c>
      <c r="AC41" s="39">
        <v>46454</v>
      </c>
      <c r="AD41" s="39">
        <v>46454</v>
      </c>
      <c r="AE41" s="55"/>
      <c r="AF41" s="55"/>
      <c r="AG41" s="74" t="s">
        <v>216</v>
      </c>
      <c r="AH41" s="48">
        <v>0</v>
      </c>
      <c r="AI41" s="48">
        <f t="shared" si="0"/>
        <v>0</v>
      </c>
      <c r="AJ41" s="47">
        <v>0</v>
      </c>
      <c r="AK41" s="71">
        <f t="shared" si="1"/>
        <v>0</v>
      </c>
      <c r="AL41" s="47">
        <v>1</v>
      </c>
      <c r="AM41" s="48">
        <f t="shared" si="2"/>
        <v>100</v>
      </c>
      <c r="AN41" s="50">
        <v>0</v>
      </c>
      <c r="AO41" s="71">
        <f t="shared" si="3"/>
        <v>0</v>
      </c>
      <c r="AP41" s="47">
        <v>0</v>
      </c>
      <c r="AQ41" s="71">
        <f t="shared" si="4"/>
        <v>0</v>
      </c>
      <c r="AR41" s="50">
        <v>0</v>
      </c>
      <c r="AS41" s="71">
        <f t="shared" si="5"/>
        <v>0</v>
      </c>
      <c r="AT41" s="47"/>
      <c r="AU41" s="71">
        <f t="shared" si="6"/>
        <v>0</v>
      </c>
      <c r="AV41" s="50"/>
      <c r="AW41" s="71">
        <f t="shared" si="7"/>
        <v>0</v>
      </c>
      <c r="AX41" s="51">
        <f t="shared" si="8"/>
        <v>1</v>
      </c>
      <c r="AY41" s="49">
        <f t="shared" si="9"/>
        <v>100</v>
      </c>
      <c r="AZ41" s="50">
        <f t="shared" si="10"/>
        <v>0</v>
      </c>
      <c r="BA41" s="49">
        <f t="shared" si="11"/>
        <v>0</v>
      </c>
      <c r="BB41" s="55"/>
    </row>
    <row r="42" spans="1:54" ht="60" customHeight="1" x14ac:dyDescent="0.2">
      <c r="A42" s="66" t="s">
        <v>198</v>
      </c>
      <c r="B42" s="55">
        <v>11.3</v>
      </c>
      <c r="C42" s="75" t="s">
        <v>220</v>
      </c>
      <c r="D42" s="58" t="s">
        <v>186</v>
      </c>
      <c r="E42" s="41" t="s">
        <v>38</v>
      </c>
      <c r="F42" s="52" t="s">
        <v>60</v>
      </c>
      <c r="G42" s="56" t="s">
        <v>205</v>
      </c>
      <c r="H42" s="43" t="s">
        <v>171</v>
      </c>
      <c r="I42" s="42" t="s">
        <v>76</v>
      </c>
      <c r="J42" s="42" t="s">
        <v>77</v>
      </c>
      <c r="K42" s="44" t="s">
        <v>215</v>
      </c>
      <c r="L42" s="67" t="s">
        <v>118</v>
      </c>
      <c r="M42" s="99"/>
      <c r="N42" s="69" t="s">
        <v>211</v>
      </c>
      <c r="O42" s="69" t="s">
        <v>212</v>
      </c>
      <c r="P42" s="69" t="s">
        <v>213</v>
      </c>
      <c r="Q42" s="59" t="s">
        <v>193</v>
      </c>
      <c r="R42" s="59" t="s">
        <v>194</v>
      </c>
      <c r="S42" s="60" t="s">
        <v>195</v>
      </c>
      <c r="T42" s="60" t="s">
        <v>222</v>
      </c>
      <c r="U42" s="55">
        <v>1</v>
      </c>
      <c r="V42" s="61">
        <v>1</v>
      </c>
      <c r="W42" s="62">
        <v>0</v>
      </c>
      <c r="X42" s="63">
        <v>2019</v>
      </c>
      <c r="Y42" s="64">
        <v>2020</v>
      </c>
      <c r="Z42" s="37"/>
      <c r="AA42" s="39" t="s">
        <v>196</v>
      </c>
      <c r="AB42" s="39">
        <v>46454</v>
      </c>
      <c r="AC42" s="39">
        <v>46454</v>
      </c>
      <c r="AD42" s="39">
        <v>46454</v>
      </c>
      <c r="AE42" s="55"/>
      <c r="AF42" s="55"/>
      <c r="AG42" s="74" t="s">
        <v>216</v>
      </c>
      <c r="AH42" s="48">
        <v>0</v>
      </c>
      <c r="AI42" s="48">
        <f t="shared" si="0"/>
        <v>0</v>
      </c>
      <c r="AJ42" s="47">
        <v>0</v>
      </c>
      <c r="AK42" s="71">
        <f t="shared" si="1"/>
        <v>0</v>
      </c>
      <c r="AL42" s="47">
        <v>1</v>
      </c>
      <c r="AM42" s="48">
        <f t="shared" si="2"/>
        <v>100</v>
      </c>
      <c r="AN42" s="50">
        <v>0</v>
      </c>
      <c r="AO42" s="71">
        <f t="shared" si="3"/>
        <v>0</v>
      </c>
      <c r="AP42" s="47">
        <v>0</v>
      </c>
      <c r="AQ42" s="71">
        <f t="shared" si="4"/>
        <v>0</v>
      </c>
      <c r="AR42" s="50">
        <v>0</v>
      </c>
      <c r="AS42" s="71">
        <f t="shared" si="5"/>
        <v>0</v>
      </c>
      <c r="AT42" s="47"/>
      <c r="AU42" s="71">
        <f t="shared" si="6"/>
        <v>0</v>
      </c>
      <c r="AV42" s="50"/>
      <c r="AW42" s="71">
        <f t="shared" si="7"/>
        <v>0</v>
      </c>
      <c r="AX42" s="51">
        <f t="shared" si="8"/>
        <v>1</v>
      </c>
      <c r="AY42" s="49">
        <f t="shared" si="9"/>
        <v>100</v>
      </c>
      <c r="AZ42" s="50">
        <f t="shared" si="10"/>
        <v>0</v>
      </c>
      <c r="BA42" s="49">
        <f t="shared" si="11"/>
        <v>0</v>
      </c>
      <c r="BB42" s="55"/>
    </row>
    <row r="43" spans="1:54" ht="60" customHeight="1" x14ac:dyDescent="0.2">
      <c r="A43" s="66" t="s">
        <v>198</v>
      </c>
      <c r="B43" s="55">
        <v>12.1</v>
      </c>
      <c r="C43" s="75" t="s">
        <v>220</v>
      </c>
      <c r="D43" s="58" t="s">
        <v>187</v>
      </c>
      <c r="E43" s="41" t="s">
        <v>38</v>
      </c>
      <c r="F43" s="52" t="s">
        <v>60</v>
      </c>
      <c r="G43" s="42" t="s">
        <v>79</v>
      </c>
      <c r="H43" s="43" t="s">
        <v>171</v>
      </c>
      <c r="I43" s="42" t="s">
        <v>81</v>
      </c>
      <c r="J43" s="42" t="s">
        <v>82</v>
      </c>
      <c r="K43" s="44" t="s">
        <v>215</v>
      </c>
      <c r="L43" s="67" t="s">
        <v>172</v>
      </c>
      <c r="M43" s="97">
        <v>450000</v>
      </c>
      <c r="N43" s="69" t="s">
        <v>211</v>
      </c>
      <c r="O43" s="69" t="s">
        <v>212</v>
      </c>
      <c r="P43" s="69" t="s">
        <v>213</v>
      </c>
      <c r="Q43" s="59" t="s">
        <v>193</v>
      </c>
      <c r="R43" s="59" t="s">
        <v>194</v>
      </c>
      <c r="S43" s="60" t="s">
        <v>195</v>
      </c>
      <c r="T43" s="60" t="s">
        <v>222</v>
      </c>
      <c r="U43" s="55">
        <v>1</v>
      </c>
      <c r="V43" s="61">
        <v>1</v>
      </c>
      <c r="W43" s="62">
        <v>1</v>
      </c>
      <c r="X43" s="63">
        <v>2019</v>
      </c>
      <c r="Y43" s="64">
        <v>2020</v>
      </c>
      <c r="Z43" s="37"/>
      <c r="AA43" s="39" t="s">
        <v>196</v>
      </c>
      <c r="AB43" s="39">
        <v>46454</v>
      </c>
      <c r="AC43" s="39">
        <v>46454</v>
      </c>
      <c r="AD43" s="39">
        <v>46454</v>
      </c>
      <c r="AE43" s="55"/>
      <c r="AF43" s="55"/>
      <c r="AG43" s="74" t="s">
        <v>216</v>
      </c>
      <c r="AH43" s="48">
        <v>0.25</v>
      </c>
      <c r="AI43" s="48">
        <f t="shared" si="0"/>
        <v>25</v>
      </c>
      <c r="AJ43" s="47">
        <v>0</v>
      </c>
      <c r="AK43" s="71">
        <f t="shared" si="1"/>
        <v>0</v>
      </c>
      <c r="AL43" s="47">
        <v>0.25</v>
      </c>
      <c r="AM43" s="48">
        <f t="shared" si="2"/>
        <v>25</v>
      </c>
      <c r="AN43" s="50">
        <v>0.25</v>
      </c>
      <c r="AO43" s="71">
        <f t="shared" si="3"/>
        <v>25</v>
      </c>
      <c r="AP43" s="47">
        <v>0.25</v>
      </c>
      <c r="AQ43" s="71">
        <f t="shared" si="4"/>
        <v>25</v>
      </c>
      <c r="AR43" s="50">
        <v>0.25</v>
      </c>
      <c r="AS43" s="71">
        <f t="shared" si="5"/>
        <v>25</v>
      </c>
      <c r="AT43" s="47">
        <v>0.25</v>
      </c>
      <c r="AU43" s="71">
        <f t="shared" si="6"/>
        <v>25</v>
      </c>
      <c r="AV43" s="50"/>
      <c r="AW43" s="71">
        <f t="shared" si="7"/>
        <v>0</v>
      </c>
      <c r="AX43" s="51">
        <f t="shared" si="8"/>
        <v>1</v>
      </c>
      <c r="AY43" s="49">
        <f t="shared" si="9"/>
        <v>100</v>
      </c>
      <c r="AZ43" s="50">
        <f t="shared" si="10"/>
        <v>0.5</v>
      </c>
      <c r="BA43" s="49">
        <f t="shared" si="11"/>
        <v>50</v>
      </c>
      <c r="BB43" s="55"/>
    </row>
    <row r="44" spans="1:54" ht="60" customHeight="1" x14ac:dyDescent="0.2">
      <c r="A44" s="66" t="s">
        <v>198</v>
      </c>
      <c r="B44" s="55">
        <v>12.2</v>
      </c>
      <c r="C44" s="75" t="s">
        <v>220</v>
      </c>
      <c r="D44" s="58" t="s">
        <v>188</v>
      </c>
      <c r="E44" s="41" t="s">
        <v>38</v>
      </c>
      <c r="F44" s="52" t="s">
        <v>60</v>
      </c>
      <c r="G44" s="42" t="s">
        <v>206</v>
      </c>
      <c r="H44" s="43" t="s">
        <v>171</v>
      </c>
      <c r="I44" s="42" t="s">
        <v>207</v>
      </c>
      <c r="J44" s="42" t="s">
        <v>208</v>
      </c>
      <c r="K44" s="44" t="s">
        <v>215</v>
      </c>
      <c r="L44" s="67" t="s">
        <v>172</v>
      </c>
      <c r="M44" s="99"/>
      <c r="N44" s="69" t="s">
        <v>211</v>
      </c>
      <c r="O44" s="69" t="s">
        <v>212</v>
      </c>
      <c r="P44" s="69" t="s">
        <v>213</v>
      </c>
      <c r="Q44" s="59" t="s">
        <v>193</v>
      </c>
      <c r="R44" s="59" t="s">
        <v>194</v>
      </c>
      <c r="S44" s="60" t="s">
        <v>195</v>
      </c>
      <c r="T44" s="60" t="s">
        <v>222</v>
      </c>
      <c r="U44" s="55">
        <v>1</v>
      </c>
      <c r="V44" s="61">
        <v>1</v>
      </c>
      <c r="W44" s="62">
        <v>1</v>
      </c>
      <c r="X44" s="63">
        <v>2019</v>
      </c>
      <c r="Y44" s="64">
        <v>2020</v>
      </c>
      <c r="Z44" s="37"/>
      <c r="AA44" s="39" t="s">
        <v>196</v>
      </c>
      <c r="AB44" s="39">
        <v>46454</v>
      </c>
      <c r="AC44" s="39">
        <v>46454</v>
      </c>
      <c r="AD44" s="39">
        <v>46454</v>
      </c>
      <c r="AE44" s="55"/>
      <c r="AF44" s="55"/>
      <c r="AG44" s="74" t="s">
        <v>216</v>
      </c>
      <c r="AH44" s="48">
        <v>0.25</v>
      </c>
      <c r="AI44" s="48">
        <f t="shared" ref="AI44:AI46" si="28">AH44/U44*100</f>
        <v>25</v>
      </c>
      <c r="AJ44" s="47">
        <v>0</v>
      </c>
      <c r="AK44" s="71">
        <f t="shared" ref="AK44:AK46" si="29">AJ44/U44*100</f>
        <v>0</v>
      </c>
      <c r="AL44" s="47">
        <v>0.25</v>
      </c>
      <c r="AM44" s="48">
        <f t="shared" ref="AM44:AM46" si="30">AL44/U44*100</f>
        <v>25</v>
      </c>
      <c r="AN44" s="50">
        <v>0.25</v>
      </c>
      <c r="AO44" s="71">
        <f t="shared" ref="AO44:AO46" si="31">AN44/U44*100</f>
        <v>25</v>
      </c>
      <c r="AP44" s="47">
        <v>0.25</v>
      </c>
      <c r="AQ44" s="71">
        <f t="shared" ref="AQ44:AQ46" si="32">AP44/U44*100</f>
        <v>25</v>
      </c>
      <c r="AR44" s="50">
        <v>0.25</v>
      </c>
      <c r="AS44" s="71">
        <f t="shared" ref="AS44:AS46" si="33">AR44/U44*100</f>
        <v>25</v>
      </c>
      <c r="AT44" s="47">
        <v>0.25</v>
      </c>
      <c r="AU44" s="71">
        <f t="shared" ref="AU44:AU46" si="34">AT44/U44*100</f>
        <v>25</v>
      </c>
      <c r="AV44" s="50"/>
      <c r="AW44" s="71">
        <f t="shared" ref="AW44:AW46" si="35">AV44/U44*100</f>
        <v>0</v>
      </c>
      <c r="AX44" s="51">
        <f t="shared" si="8"/>
        <v>1</v>
      </c>
      <c r="AY44" s="49">
        <f t="shared" si="9"/>
        <v>100</v>
      </c>
      <c r="AZ44" s="50">
        <f t="shared" si="10"/>
        <v>0.5</v>
      </c>
      <c r="BA44" s="49">
        <f t="shared" si="11"/>
        <v>50</v>
      </c>
      <c r="BB44" s="55"/>
    </row>
    <row r="45" spans="1:54" ht="60" customHeight="1" x14ac:dyDescent="0.2">
      <c r="A45" s="66" t="s">
        <v>198</v>
      </c>
      <c r="B45" s="55">
        <v>13.1</v>
      </c>
      <c r="C45" s="75" t="s">
        <v>220</v>
      </c>
      <c r="D45" s="58" t="s">
        <v>189</v>
      </c>
      <c r="E45" s="41" t="s">
        <v>38</v>
      </c>
      <c r="F45" s="52" t="s">
        <v>60</v>
      </c>
      <c r="G45" s="42" t="s">
        <v>84</v>
      </c>
      <c r="H45" s="43" t="s">
        <v>171</v>
      </c>
      <c r="I45" s="42" t="s">
        <v>83</v>
      </c>
      <c r="J45" s="42" t="s">
        <v>86</v>
      </c>
      <c r="K45" s="44" t="s">
        <v>215</v>
      </c>
      <c r="L45" s="67" t="s">
        <v>172</v>
      </c>
      <c r="M45" s="68">
        <v>100000</v>
      </c>
      <c r="N45" s="69" t="s">
        <v>211</v>
      </c>
      <c r="O45" s="69" t="s">
        <v>212</v>
      </c>
      <c r="P45" s="69" t="s">
        <v>213</v>
      </c>
      <c r="Q45" s="59" t="s">
        <v>193</v>
      </c>
      <c r="R45" s="59" t="s">
        <v>194</v>
      </c>
      <c r="S45" s="60" t="s">
        <v>195</v>
      </c>
      <c r="T45" s="60" t="s">
        <v>222</v>
      </c>
      <c r="U45" s="55">
        <v>1</v>
      </c>
      <c r="V45" s="61">
        <v>1</v>
      </c>
      <c r="W45" s="62">
        <v>1</v>
      </c>
      <c r="X45" s="63">
        <v>2019</v>
      </c>
      <c r="Y45" s="64">
        <v>2020</v>
      </c>
      <c r="Z45" s="37"/>
      <c r="AA45" s="39" t="s">
        <v>196</v>
      </c>
      <c r="AB45" s="39">
        <v>46454</v>
      </c>
      <c r="AC45" s="39">
        <v>46454</v>
      </c>
      <c r="AD45" s="39">
        <v>46454</v>
      </c>
      <c r="AE45" s="55"/>
      <c r="AF45" s="55"/>
      <c r="AG45" s="74" t="s">
        <v>216</v>
      </c>
      <c r="AH45" s="48">
        <v>0.25</v>
      </c>
      <c r="AI45" s="48">
        <f t="shared" si="28"/>
        <v>25</v>
      </c>
      <c r="AJ45" s="47">
        <v>0</v>
      </c>
      <c r="AK45" s="71">
        <f t="shared" si="29"/>
        <v>0</v>
      </c>
      <c r="AL45" s="48">
        <v>0.25</v>
      </c>
      <c r="AM45" s="48">
        <f t="shared" si="30"/>
        <v>25</v>
      </c>
      <c r="AN45" s="50">
        <v>0.25</v>
      </c>
      <c r="AO45" s="71">
        <f t="shared" si="31"/>
        <v>25</v>
      </c>
      <c r="AP45" s="48">
        <v>0.25</v>
      </c>
      <c r="AQ45" s="71">
        <f t="shared" si="32"/>
        <v>25</v>
      </c>
      <c r="AR45" s="50">
        <v>0.25</v>
      </c>
      <c r="AS45" s="71">
        <f t="shared" si="33"/>
        <v>25</v>
      </c>
      <c r="AT45" s="48">
        <v>0.25</v>
      </c>
      <c r="AU45" s="71">
        <f t="shared" si="34"/>
        <v>25</v>
      </c>
      <c r="AV45" s="50"/>
      <c r="AW45" s="71">
        <f t="shared" si="35"/>
        <v>0</v>
      </c>
      <c r="AX45" s="51">
        <f t="shared" si="8"/>
        <v>1</v>
      </c>
      <c r="AY45" s="49">
        <f t="shared" si="9"/>
        <v>100</v>
      </c>
      <c r="AZ45" s="50">
        <f t="shared" si="10"/>
        <v>0.5</v>
      </c>
      <c r="BA45" s="49">
        <f t="shared" si="11"/>
        <v>50</v>
      </c>
      <c r="BB45" s="55"/>
    </row>
    <row r="46" spans="1:54" ht="60" customHeight="1" x14ac:dyDescent="0.2">
      <c r="A46" s="66" t="s">
        <v>198</v>
      </c>
      <c r="B46" s="55">
        <v>14.1</v>
      </c>
      <c r="C46" s="75" t="s">
        <v>220</v>
      </c>
      <c r="D46" s="58" t="s">
        <v>190</v>
      </c>
      <c r="E46" s="41" t="s">
        <v>38</v>
      </c>
      <c r="F46" s="52" t="s">
        <v>60</v>
      </c>
      <c r="G46" s="42" t="s">
        <v>88</v>
      </c>
      <c r="H46" s="43" t="s">
        <v>171</v>
      </c>
      <c r="I46" s="42" t="s">
        <v>88</v>
      </c>
      <c r="J46" s="42" t="s">
        <v>90</v>
      </c>
      <c r="K46" s="44" t="s">
        <v>215</v>
      </c>
      <c r="L46" s="67" t="s">
        <v>172</v>
      </c>
      <c r="M46" s="68">
        <v>50000</v>
      </c>
      <c r="N46" s="69" t="s">
        <v>211</v>
      </c>
      <c r="O46" s="69" t="s">
        <v>212</v>
      </c>
      <c r="P46" s="69" t="s">
        <v>213</v>
      </c>
      <c r="Q46" s="59" t="s">
        <v>193</v>
      </c>
      <c r="R46" s="59" t="s">
        <v>194</v>
      </c>
      <c r="S46" s="60" t="s">
        <v>195</v>
      </c>
      <c r="T46" s="60" t="s">
        <v>222</v>
      </c>
      <c r="U46" s="55">
        <v>1</v>
      </c>
      <c r="V46" s="61">
        <v>1</v>
      </c>
      <c r="W46" s="62">
        <v>1</v>
      </c>
      <c r="X46" s="63">
        <v>2019</v>
      </c>
      <c r="Y46" s="64">
        <v>2020</v>
      </c>
      <c r="Z46" s="37"/>
      <c r="AA46" s="39" t="s">
        <v>196</v>
      </c>
      <c r="AB46" s="39">
        <v>46454</v>
      </c>
      <c r="AC46" s="39">
        <v>46454</v>
      </c>
      <c r="AD46" s="39">
        <v>46454</v>
      </c>
      <c r="AE46" s="55"/>
      <c r="AF46" s="55"/>
      <c r="AG46" s="74" t="s">
        <v>216</v>
      </c>
      <c r="AH46" s="48">
        <v>0.25</v>
      </c>
      <c r="AI46" s="48">
        <f t="shared" si="28"/>
        <v>25</v>
      </c>
      <c r="AJ46" s="47">
        <v>0</v>
      </c>
      <c r="AK46" s="71">
        <f t="shared" si="29"/>
        <v>0</v>
      </c>
      <c r="AL46" s="48">
        <v>0.25</v>
      </c>
      <c r="AM46" s="48">
        <f t="shared" si="30"/>
        <v>25</v>
      </c>
      <c r="AN46" s="50">
        <v>0.25</v>
      </c>
      <c r="AO46" s="71">
        <f t="shared" si="31"/>
        <v>25</v>
      </c>
      <c r="AP46" s="48">
        <v>0.25</v>
      </c>
      <c r="AQ46" s="71">
        <f t="shared" si="32"/>
        <v>25</v>
      </c>
      <c r="AR46" s="50">
        <v>0.25</v>
      </c>
      <c r="AS46" s="71">
        <f t="shared" si="33"/>
        <v>25</v>
      </c>
      <c r="AT46" s="48">
        <v>0.25</v>
      </c>
      <c r="AU46" s="71">
        <f t="shared" si="34"/>
        <v>25</v>
      </c>
      <c r="AV46" s="50"/>
      <c r="AW46" s="71">
        <f t="shared" si="35"/>
        <v>0</v>
      </c>
      <c r="AX46" s="51">
        <f t="shared" si="8"/>
        <v>1</v>
      </c>
      <c r="AY46" s="49">
        <f t="shared" si="9"/>
        <v>100</v>
      </c>
      <c r="AZ46" s="50">
        <f t="shared" si="10"/>
        <v>0.5</v>
      </c>
      <c r="BA46" s="49">
        <f t="shared" si="11"/>
        <v>50</v>
      </c>
      <c r="BB46" s="55"/>
    </row>
    <row r="47" spans="1:54" ht="60" customHeight="1" x14ac:dyDescent="0.2">
      <c r="A47" s="66" t="s">
        <v>198</v>
      </c>
      <c r="B47" s="55">
        <v>15.1</v>
      </c>
      <c r="C47" s="75" t="s">
        <v>220</v>
      </c>
      <c r="D47" s="58" t="s">
        <v>191</v>
      </c>
      <c r="E47" s="57" t="s">
        <v>91</v>
      </c>
      <c r="F47" s="41" t="s">
        <v>92</v>
      </c>
      <c r="G47" s="42" t="s">
        <v>209</v>
      </c>
      <c r="H47" s="43" t="s">
        <v>173</v>
      </c>
      <c r="I47" s="42" t="s">
        <v>95</v>
      </c>
      <c r="J47" s="42" t="s">
        <v>96</v>
      </c>
      <c r="K47" s="44" t="s">
        <v>215</v>
      </c>
      <c r="L47" s="67" t="s">
        <v>170</v>
      </c>
      <c r="M47" s="97">
        <v>500000</v>
      </c>
      <c r="N47" s="69" t="s">
        <v>211</v>
      </c>
      <c r="O47" s="69" t="s">
        <v>212</v>
      </c>
      <c r="P47" s="69" t="s">
        <v>213</v>
      </c>
      <c r="Q47" s="59" t="s">
        <v>193</v>
      </c>
      <c r="R47" s="59" t="s">
        <v>194</v>
      </c>
      <c r="S47" s="60" t="s">
        <v>195</v>
      </c>
      <c r="T47" s="60" t="s">
        <v>222</v>
      </c>
      <c r="U47" s="55">
        <v>2</v>
      </c>
      <c r="V47" s="61">
        <v>1</v>
      </c>
      <c r="W47" s="62">
        <v>1</v>
      </c>
      <c r="X47" s="63">
        <v>2019</v>
      </c>
      <c r="Y47" s="64">
        <v>2020</v>
      </c>
      <c r="Z47" s="37"/>
      <c r="AA47" s="39" t="s">
        <v>196</v>
      </c>
      <c r="AB47" s="39">
        <v>46454</v>
      </c>
      <c r="AC47" s="39">
        <v>46454</v>
      </c>
      <c r="AD47" s="39">
        <v>46454</v>
      </c>
      <c r="AE47" s="55"/>
      <c r="AF47" s="55"/>
      <c r="AG47" s="74" t="s">
        <v>216</v>
      </c>
      <c r="AH47" s="48">
        <v>0</v>
      </c>
      <c r="AI47" s="48">
        <f t="shared" si="0"/>
        <v>0</v>
      </c>
      <c r="AJ47" s="47">
        <v>0</v>
      </c>
      <c r="AK47" s="71">
        <f t="shared" si="1"/>
        <v>0</v>
      </c>
      <c r="AL47" s="47">
        <v>1</v>
      </c>
      <c r="AM47" s="48">
        <f t="shared" si="2"/>
        <v>50</v>
      </c>
      <c r="AN47" s="50">
        <v>0</v>
      </c>
      <c r="AO47" s="71">
        <f t="shared" si="3"/>
        <v>0</v>
      </c>
      <c r="AP47" s="47">
        <v>1</v>
      </c>
      <c r="AQ47" s="71">
        <f t="shared" si="4"/>
        <v>50</v>
      </c>
      <c r="AR47" s="50">
        <v>0.5</v>
      </c>
      <c r="AS47" s="71">
        <f t="shared" si="5"/>
        <v>25</v>
      </c>
      <c r="AT47" s="47">
        <v>0</v>
      </c>
      <c r="AU47" s="71">
        <f t="shared" si="6"/>
        <v>0</v>
      </c>
      <c r="AV47" s="50"/>
      <c r="AW47" s="71">
        <f t="shared" si="7"/>
        <v>0</v>
      </c>
      <c r="AX47" s="51">
        <f t="shared" si="8"/>
        <v>2</v>
      </c>
      <c r="AY47" s="49">
        <f t="shared" si="9"/>
        <v>100</v>
      </c>
      <c r="AZ47" s="50">
        <f t="shared" si="10"/>
        <v>0.5</v>
      </c>
      <c r="BA47" s="49">
        <f t="shared" si="11"/>
        <v>25</v>
      </c>
      <c r="BB47" s="55"/>
    </row>
    <row r="48" spans="1:54" ht="60" customHeight="1" x14ac:dyDescent="0.2">
      <c r="A48" s="66" t="s">
        <v>198</v>
      </c>
      <c r="B48" s="55">
        <v>15.2</v>
      </c>
      <c r="C48" s="75" t="s">
        <v>220</v>
      </c>
      <c r="D48" s="58" t="s">
        <v>192</v>
      </c>
      <c r="E48" s="57" t="s">
        <v>91</v>
      </c>
      <c r="F48" s="41" t="s">
        <v>92</v>
      </c>
      <c r="G48" s="42" t="s">
        <v>210</v>
      </c>
      <c r="H48" s="43" t="s">
        <v>173</v>
      </c>
      <c r="I48" s="42" t="s">
        <v>210</v>
      </c>
      <c r="J48" s="42" t="s">
        <v>210</v>
      </c>
      <c r="K48" s="44" t="s">
        <v>215</v>
      </c>
      <c r="L48" s="67" t="s">
        <v>170</v>
      </c>
      <c r="M48" s="99"/>
      <c r="N48" s="69" t="s">
        <v>211</v>
      </c>
      <c r="O48" s="69" t="s">
        <v>212</v>
      </c>
      <c r="P48" s="69" t="s">
        <v>213</v>
      </c>
      <c r="Q48" s="59" t="s">
        <v>193</v>
      </c>
      <c r="R48" s="59" t="s">
        <v>194</v>
      </c>
      <c r="S48" s="60" t="s">
        <v>195</v>
      </c>
      <c r="T48" s="60" t="s">
        <v>222</v>
      </c>
      <c r="U48" s="55">
        <v>1</v>
      </c>
      <c r="V48" s="61">
        <v>1</v>
      </c>
      <c r="W48" s="62">
        <v>0</v>
      </c>
      <c r="X48" s="63">
        <v>2019</v>
      </c>
      <c r="Y48" s="64">
        <v>2020</v>
      </c>
      <c r="Z48" s="37"/>
      <c r="AA48" s="39" t="s">
        <v>196</v>
      </c>
      <c r="AB48" s="39">
        <v>46454</v>
      </c>
      <c r="AC48" s="39">
        <v>46454</v>
      </c>
      <c r="AD48" s="39">
        <v>46454</v>
      </c>
      <c r="AE48" s="55"/>
      <c r="AF48" s="55"/>
      <c r="AG48" s="74" t="s">
        <v>216</v>
      </c>
      <c r="AH48" s="48">
        <v>0</v>
      </c>
      <c r="AI48" s="48">
        <f t="shared" si="0"/>
        <v>0</v>
      </c>
      <c r="AJ48" s="47">
        <v>0</v>
      </c>
      <c r="AK48" s="71">
        <f t="shared" si="1"/>
        <v>0</v>
      </c>
      <c r="AL48" s="47">
        <v>1</v>
      </c>
      <c r="AM48" s="48">
        <f t="shared" si="2"/>
        <v>100</v>
      </c>
      <c r="AN48" s="50">
        <v>0.5</v>
      </c>
      <c r="AO48" s="71">
        <f t="shared" si="3"/>
        <v>50</v>
      </c>
      <c r="AP48" s="47">
        <v>0</v>
      </c>
      <c r="AQ48" s="71">
        <f t="shared" si="4"/>
        <v>0</v>
      </c>
      <c r="AR48" s="50">
        <v>0.5</v>
      </c>
      <c r="AS48" s="71">
        <f t="shared" si="5"/>
        <v>50</v>
      </c>
      <c r="AT48" s="47">
        <v>0</v>
      </c>
      <c r="AU48" s="71">
        <f t="shared" si="6"/>
        <v>0</v>
      </c>
      <c r="AV48" s="50"/>
      <c r="AW48" s="71">
        <f t="shared" si="7"/>
        <v>0</v>
      </c>
      <c r="AX48" s="51">
        <f t="shared" si="8"/>
        <v>1</v>
      </c>
      <c r="AY48" s="49">
        <f t="shared" si="9"/>
        <v>100</v>
      </c>
      <c r="AZ48" s="50">
        <f t="shared" si="10"/>
        <v>1</v>
      </c>
      <c r="BA48" s="49">
        <f t="shared" si="11"/>
        <v>100</v>
      </c>
      <c r="BB48" s="55"/>
    </row>
    <row r="49" spans="34:54" ht="60" customHeight="1" thickBot="1" x14ac:dyDescent="0.25">
      <c r="AH49" s="30"/>
      <c r="AI49" s="31"/>
      <c r="AJ49" s="32"/>
      <c r="AK49" s="33" t="s">
        <v>168</v>
      </c>
      <c r="AL49" s="30"/>
      <c r="AM49" s="34"/>
      <c r="AN49" s="32"/>
      <c r="AO49" s="35" t="s">
        <v>168</v>
      </c>
      <c r="AP49" s="30"/>
      <c r="AQ49" s="31"/>
      <c r="AR49" s="32"/>
      <c r="AS49" s="35" t="s">
        <v>168</v>
      </c>
      <c r="AT49" s="30"/>
      <c r="AU49" s="31"/>
      <c r="AV49" s="32"/>
      <c r="AW49" s="35" t="s">
        <v>168</v>
      </c>
      <c r="AX49" s="30"/>
      <c r="AY49" s="31"/>
      <c r="AZ49" s="32"/>
      <c r="BA49" s="35" t="s">
        <v>168</v>
      </c>
      <c r="BB49" s="24"/>
    </row>
    <row r="50" spans="34:54" ht="60" customHeight="1" x14ac:dyDescent="0.2"/>
    <row r="51" spans="34:54" ht="60" customHeight="1" x14ac:dyDescent="0.2"/>
    <row r="52" spans="34:54" ht="60" customHeight="1" x14ac:dyDescent="0.2"/>
    <row r="53" spans="34:54" ht="60" customHeight="1" x14ac:dyDescent="0.2"/>
    <row r="54" spans="34:54" ht="60" customHeight="1" x14ac:dyDescent="0.2"/>
    <row r="55" spans="34:54" ht="60" customHeight="1" x14ac:dyDescent="0.2"/>
    <row r="56" spans="34:54" ht="60" customHeight="1" x14ac:dyDescent="0.2"/>
    <row r="57" spans="34:54" ht="60" customHeight="1" x14ac:dyDescent="0.2"/>
    <row r="58" spans="34:54" ht="60" customHeight="1" x14ac:dyDescent="0.2"/>
    <row r="59" spans="34:54" ht="60" customHeight="1" x14ac:dyDescent="0.2"/>
    <row r="60" spans="34:54" ht="60" customHeight="1" x14ac:dyDescent="0.2"/>
    <row r="61" spans="34:54" ht="60" customHeight="1" x14ac:dyDescent="0.2"/>
    <row r="62" spans="34:54" ht="60" customHeight="1" x14ac:dyDescent="0.2"/>
    <row r="63" spans="34:54" ht="60" customHeight="1" x14ac:dyDescent="0.2"/>
    <row r="64" spans="34:54" ht="60" customHeight="1" x14ac:dyDescent="0.2"/>
    <row r="65" ht="60" customHeight="1" x14ac:dyDescent="0.2"/>
  </sheetData>
  <mergeCells count="83">
    <mergeCell ref="M22:M26"/>
    <mergeCell ref="M27:M31"/>
    <mergeCell ref="M40:M42"/>
    <mergeCell ref="M43:M44"/>
    <mergeCell ref="M47:M48"/>
    <mergeCell ref="BA5:BA6"/>
    <mergeCell ref="AP5:AP6"/>
    <mergeCell ref="AQ5:AQ6"/>
    <mergeCell ref="AR5:AR6"/>
    <mergeCell ref="AS5:AS6"/>
    <mergeCell ref="AT5:AT6"/>
    <mergeCell ref="AU5:AU6"/>
    <mergeCell ref="AV5:AV6"/>
    <mergeCell ref="AW5:AW6"/>
    <mergeCell ref="AX5:AX6"/>
    <mergeCell ref="AY5:AY6"/>
    <mergeCell ref="AZ5:AZ6"/>
    <mergeCell ref="R3:R6"/>
    <mergeCell ref="S3:S6"/>
    <mergeCell ref="U3:Y3"/>
    <mergeCell ref="AO5:AO6"/>
    <mergeCell ref="AM5:AM6"/>
    <mergeCell ref="AN5:AN6"/>
    <mergeCell ref="AL5:AL6"/>
    <mergeCell ref="D5:D6"/>
    <mergeCell ref="E5:E6"/>
    <mergeCell ref="F5:F6"/>
    <mergeCell ref="G5:G6"/>
    <mergeCell ref="H5:H6"/>
    <mergeCell ref="T3:T6"/>
    <mergeCell ref="I5:I6"/>
    <mergeCell ref="J5:J6"/>
    <mergeCell ref="K5:K6"/>
    <mergeCell ref="L5:L6"/>
    <mergeCell ref="M5:M6"/>
    <mergeCell ref="U5:U6"/>
    <mergeCell ref="V5:V6"/>
    <mergeCell ref="P3:P6"/>
    <mergeCell ref="Q3:Q6"/>
    <mergeCell ref="AX4:AY4"/>
    <mergeCell ref="AL3:AO3"/>
    <mergeCell ref="AP3:AS3"/>
    <mergeCell ref="AT3:AW3"/>
    <mergeCell ref="AX3:BA3"/>
    <mergeCell ref="AL4:AM4"/>
    <mergeCell ref="AZ4:BA4"/>
    <mergeCell ref="AR4:AS4"/>
    <mergeCell ref="AT4:AU4"/>
    <mergeCell ref="AV4:AW4"/>
    <mergeCell ref="AN4:AO4"/>
    <mergeCell ref="AP4:AQ4"/>
    <mergeCell ref="C5:C6"/>
    <mergeCell ref="A5:A6"/>
    <mergeCell ref="B5:B6"/>
    <mergeCell ref="AH4:AI4"/>
    <mergeCell ref="AJ4:AK4"/>
    <mergeCell ref="W5:W6"/>
    <mergeCell ref="AD5:AD6"/>
    <mergeCell ref="AE5:AE6"/>
    <mergeCell ref="AF5:AF6"/>
    <mergeCell ref="AG5:AG6"/>
    <mergeCell ref="AH5:AH6"/>
    <mergeCell ref="AI5:AI6"/>
    <mergeCell ref="AJ5:AJ6"/>
    <mergeCell ref="AK5:AK6"/>
    <mergeCell ref="AB5:AB6"/>
    <mergeCell ref="AC5:AC6"/>
    <mergeCell ref="A1:BB1"/>
    <mergeCell ref="A2:M4"/>
    <mergeCell ref="N2:P2"/>
    <mergeCell ref="Q2:Y2"/>
    <mergeCell ref="AA2:AG4"/>
    <mergeCell ref="AH2:AW2"/>
    <mergeCell ref="AX2:BA2"/>
    <mergeCell ref="BB2:BB5"/>
    <mergeCell ref="N3:N6"/>
    <mergeCell ref="O3:O6"/>
    <mergeCell ref="AH3:AK3"/>
    <mergeCell ref="X5:X6"/>
    <mergeCell ref="AA5:AA6"/>
    <mergeCell ref="U4:V4"/>
    <mergeCell ref="W4:X4"/>
    <mergeCell ref="Y4:Y6"/>
  </mergeCells>
  <pageMargins left="0.70866141732283472" right="0.70866141732283472" top="0.74803149606299213" bottom="0.74803149606299213" header="0.31496062992125984" footer="0.31496062992125984"/>
  <pageSetup paperSize="9" scale="1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8OBRAS PUBLICAS</vt:lpstr>
      <vt:lpstr>POA OBRAS PUBLICAS 2020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L</dc:creator>
  <cp:lastModifiedBy>Planeacion</cp:lastModifiedBy>
  <cp:lastPrinted>2020-10-29T18:00:12Z</cp:lastPrinted>
  <dcterms:created xsi:type="dcterms:W3CDTF">2019-12-18T15:42:56Z</dcterms:created>
  <dcterms:modified xsi:type="dcterms:W3CDTF">2020-10-29T18:00:21Z</dcterms:modified>
</cp:coreProperties>
</file>