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Documentos\2020 SFR\SEGUIMIENTO INFORMACION POAS\FINALES POA 2020\3er trimrestre POA 2020\"/>
    </mc:Choice>
  </mc:AlternateContent>
  <xr:revisionPtr revIDLastSave="0" documentId="13_ncr:1_{0126AE00-2253-42D1-B07A-D8A8E7CE8D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A SEGURIDAD PUBLICA 2020 " sheetId="2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0" i="27" l="1"/>
  <c r="AN25" i="27"/>
  <c r="AN21" i="27"/>
  <c r="AN20" i="27"/>
  <c r="AN45" i="27" l="1"/>
  <c r="AJ45" i="27" l="1"/>
  <c r="AJ44" i="27"/>
  <c r="AJ43" i="27"/>
  <c r="AJ42" i="27"/>
  <c r="AJ35" i="27"/>
  <c r="AJ34" i="27"/>
  <c r="AJ33" i="27"/>
  <c r="AJ32" i="27"/>
  <c r="AJ30" i="27"/>
  <c r="AJ28" i="27"/>
  <c r="AJ25" i="27"/>
  <c r="AI21" i="27"/>
  <c r="AI20" i="27"/>
  <c r="AI19" i="27"/>
  <c r="AI18" i="27"/>
  <c r="AI17" i="27"/>
  <c r="AW40" i="27" l="1"/>
  <c r="AV40" i="27"/>
  <c r="AW39" i="27"/>
  <c r="AV39" i="27"/>
  <c r="AW38" i="27"/>
  <c r="AV38" i="27"/>
  <c r="AW37" i="27"/>
  <c r="AV37" i="27"/>
  <c r="AW36" i="27"/>
  <c r="AV36" i="27"/>
  <c r="AW35" i="27"/>
  <c r="AW34" i="27"/>
  <c r="AW33" i="27"/>
  <c r="AW29" i="27"/>
  <c r="AV29" i="27"/>
  <c r="AV22" i="27"/>
  <c r="AF45" i="27"/>
  <c r="AF44" i="27"/>
  <c r="AF43" i="27"/>
  <c r="AF42" i="27"/>
  <c r="AF35" i="27" l="1"/>
  <c r="AV35" i="27" s="1"/>
  <c r="AF34" i="27"/>
  <c r="AV34" i="27" s="1"/>
  <c r="AF33" i="27"/>
  <c r="AV33" i="27" s="1"/>
  <c r="AF32" i="27"/>
  <c r="AV32" i="27" s="1"/>
  <c r="AF30" i="27"/>
  <c r="AF28" i="27"/>
  <c r="AF25" i="27"/>
  <c r="AF24" i="27"/>
  <c r="AF23" i="27"/>
  <c r="AV23" i="27" s="1"/>
  <c r="AF22" i="27"/>
  <c r="AF21" i="27"/>
  <c r="AV21" i="27" s="1"/>
  <c r="AF20" i="27"/>
  <c r="AV20" i="27" s="1"/>
  <c r="AF19" i="27"/>
  <c r="AV19" i="27" s="1"/>
  <c r="AF18" i="27"/>
  <c r="AF17" i="27"/>
  <c r="AV17" i="27" s="1"/>
  <c r="AF16" i="27"/>
  <c r="AV16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lpdes1</author>
  </authors>
  <commentList>
    <comment ref="A1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lpdes1:</t>
        </r>
        <r>
          <rPr>
            <sz val="9"/>
            <color indexed="81"/>
            <rFont val="Tahoma"/>
            <charset val="1"/>
          </rPr>
          <t xml:space="preserve">
DEFINIR ACTIVIDADES</t>
        </r>
      </text>
    </comment>
  </commentList>
</comments>
</file>

<file path=xl/sharedStrings.xml><?xml version="1.0" encoding="utf-8"?>
<sst xmlns="http://schemas.openxmlformats.org/spreadsheetml/2006/main" count="693" uniqueCount="292">
  <si>
    <t>Municipal</t>
  </si>
  <si>
    <t>Eje 1: Municipio seguro</t>
  </si>
  <si>
    <t>1. Mayores puestos de trabajo bien remunerados</t>
  </si>
  <si>
    <t>Sí</t>
  </si>
  <si>
    <t>Programa integral de Seguridad Pública en el incremento de personal de  vigilancia, controlando su ingreso, capacitación y equipamiento</t>
  </si>
  <si>
    <t>Mantener una corporación preparada profesionalmente y digna de confianza</t>
  </si>
  <si>
    <t>Porcentaje de registros de seguimiento de desempeño y equipamiento de policías</t>
  </si>
  <si>
    <t>2. Reducción de adicciones</t>
  </si>
  <si>
    <t>Programa de  participación  ciudadana en la  prevención del delito.</t>
  </si>
  <si>
    <t>Concientizar a la población de como prevenir los delitos y salvaguardar su bienestar</t>
  </si>
  <si>
    <t>Porcentaje de acciones de los comités ciudadanos orientadas a la prevención del delito</t>
  </si>
  <si>
    <t>Adecuar la normatividad vigente en materia de conducta de los elementos de la corporación, la investigación de ilícitos y su acción</t>
  </si>
  <si>
    <t>3. Abatir la corrupción de la autoridad y la Impunidad</t>
  </si>
  <si>
    <t>Una mayor  y mejor atención a la ciudadanía con profesionalización y respecto</t>
  </si>
  <si>
    <t>Porcentaje de solicitudes de la ciudadanía atendidas</t>
  </si>
  <si>
    <t>Programa permanente de capacitación de policías</t>
  </si>
  <si>
    <t>Contar con personal debidamente preparado para el desarrollo de sus funciones</t>
  </si>
  <si>
    <t>Porcentaje de cursos de capacitación a elementos de la policía</t>
  </si>
  <si>
    <t>Campaña escolar de educación vial</t>
  </si>
  <si>
    <t>4. Aumento de educación cívica de la población</t>
  </si>
  <si>
    <t>Concientizar a la población del respecto a la Ley de Movilidad, de sus causas y efectos al infringirla</t>
  </si>
  <si>
    <t>Porcentaje de estudiantes atendidos de las escuelas de educación básica y media superior en las campañas de educación vial</t>
  </si>
  <si>
    <t>Programa de prevención del delito</t>
  </si>
  <si>
    <t>Concientizar a la población de las conductas ilícitas en su causa y efecto</t>
  </si>
  <si>
    <t>Porcentaje de estudiantes atendidos de las escuelas de educación básica y media superior en las campañas de prevención del delito</t>
  </si>
  <si>
    <t>5. Crecimiento urbano ordenado</t>
  </si>
  <si>
    <t>Normalización de lugares para estacionamiento</t>
  </si>
  <si>
    <t>Que el Municipio cuente con lugares seguros donde el ciudadano tenga la confianza de dejar sus vehículos.</t>
  </si>
  <si>
    <t>Porcentaje de seguimiento de acciones de normalización de lugares para estacionamiento</t>
  </si>
  <si>
    <t>Programa de mejora de la movilidad</t>
  </si>
  <si>
    <t>Que el Municipio cuenta con mayor vías de movilización para que el ciudadano tenga seguridad y bienestar</t>
  </si>
  <si>
    <t>Porcentaje de seguimiento de vías con mejora en la movilidad</t>
  </si>
  <si>
    <t>Proyecto para la señalización de la vía pública</t>
  </si>
  <si>
    <t xml:space="preserve">Que el Municipio cuente con las vías y señalamientos adecuados para la mejor circulación de la ciudadanía </t>
  </si>
  <si>
    <t>Porcentaje de solicitudes atendidas para mejorar las señalizaciones de la vía pública</t>
  </si>
  <si>
    <t>Objetivo</t>
  </si>
  <si>
    <t>Fortalecer la confianza de la ciudadanía en las instituciones públicas.</t>
  </si>
  <si>
    <t>Total</t>
  </si>
  <si>
    <t>Trimestral</t>
  </si>
  <si>
    <t>Establer lugares adecuados y de seguridad donde el ciudadano tenga la confianza que salvaguardar sus vehiculos</t>
  </si>
  <si>
    <t>Que el ciudadano cuente con la confianza de desplazarse con seguridad dentro del municipio</t>
  </si>
  <si>
    <t xml:space="preserve">Que el municipio cuente con los señalamientos debidos para que evitar  accidentes viales </t>
  </si>
  <si>
    <t>Que la ciudadania conozca la Ley de Movilidad en los diferentes sectores escolar, empresarial y ciudadania en general</t>
  </si>
  <si>
    <t>Que la ciudadania sapa distinguir entre lo que es un delito y una falta administrativa y el de como prevenir un delito</t>
  </si>
  <si>
    <t>Tener una corporaciòn profesional que permita brindar a la poblaciòn un mejor servicio de eficiencia y profesionalizacion</t>
  </si>
  <si>
    <t>Mantener informada a la ciudadania de las causas y efectos de comenter algun delito o falta administrativa</t>
  </si>
  <si>
    <t>GENERAL</t>
  </si>
  <si>
    <t>INDICADORES</t>
  </si>
  <si>
    <t>FICHA TÉCNICA DE LOS INDICADORES</t>
  </si>
  <si>
    <t>Metas Programadas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</si>
  <si>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</si>
  <si>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</si>
  <si>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</si>
  <si>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</si>
  <si>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</si>
  <si>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</si>
  <si>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</si>
  <si>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</si>
  <si>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</si>
  <si>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</si>
  <si>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</si>
  <si>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</si>
  <si>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</si>
  <si>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</si>
  <si>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</si>
  <si>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</si>
  <si>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</si>
  <si>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</si>
  <si>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</si>
  <si>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</si>
  <si>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</si>
  <si>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</si>
  <si>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IDENTIFICADOR</t>
  </si>
  <si>
    <t>PROYECTO/PROCESO</t>
  </si>
  <si>
    <t xml:space="preserve">EJE PRIMARIO </t>
  </si>
  <si>
    <t xml:space="preserve">PROPÓSITO </t>
  </si>
  <si>
    <t>OBJETIVOS</t>
  </si>
  <si>
    <t>JUSTIFICACIÓN</t>
  </si>
  <si>
    <t>POBLACIÓN OBJETIVO</t>
  </si>
  <si>
    <t>NOMBRE DEL INDCADOR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</si>
  <si>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</si>
  <si>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</si>
  <si>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</si>
  <si>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</si>
  <si>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</si>
  <si>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</si>
  <si>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</si>
  <si>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</si>
  <si>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Potencial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</si>
  <si>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</si>
  <si>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</si>
  <si>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</si>
  <si>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</si>
  <si>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</si>
  <si>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</si>
  <si>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</si>
  <si>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A</t>
  </si>
  <si>
    <t>Porcentaje</t>
  </si>
  <si>
    <t>Ascendente</t>
  </si>
  <si>
    <t>Porcentaje de ejecución del proyecto</t>
  </si>
  <si>
    <t>Expresa el avance y realización del proyecto y sus actividades</t>
  </si>
  <si>
    <t>((Número de avance en las actividades)/(Número de actividades programadas ))  x 100</t>
  </si>
  <si>
    <r>
      <rPr>
        <b/>
        <sz val="11"/>
        <rFont val="Calibri"/>
        <family val="2"/>
        <scheme val="minor"/>
      </rPr>
      <t xml:space="preserve"> ((</t>
    </r>
    <r>
      <rPr>
        <sz val="11"/>
        <rFont val="Calibri"/>
        <family val="2"/>
        <scheme val="minor"/>
      </rPr>
      <t>Número de avance en las actividades)/(Número de actividades programadas ))  x1 00</t>
    </r>
  </si>
  <si>
    <r>
      <t>((Número de avance en las actividades)/(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Número de actividades programadas))  x 100</t>
    </r>
  </si>
  <si>
    <t>((Número de avance en las actividades)/(Número de actividades programadas)) x 100</t>
  </si>
  <si>
    <t>((Número de avance en las actividades)/(Número de actividades programadas))  x 100</t>
  </si>
  <si>
    <t>Porcentaje de realización de la campaña</t>
  </si>
  <si>
    <t>Expresa el avance y realización de la campaña y sus actividades</t>
  </si>
  <si>
    <t>((Número de avance en las actividades)/(Número de actividades programadas )) x100</t>
  </si>
  <si>
    <t>Número de avance en las actividades)Número de actividades programadas)) x 100</t>
  </si>
  <si>
    <t>Número de avance en las actividades)/(Número de actividades programadas)) x 100</t>
  </si>
  <si>
    <t xml:space="preserve">Porcentaje de incremeto en la plantilla </t>
  </si>
  <si>
    <t>Expresa el número de altas en la platilla de la Dirección</t>
  </si>
  <si>
    <t>((Número de altas registradas)/( total de altas programadas)) x 100</t>
  </si>
  <si>
    <t>Porcentaje de recurso ejecutado</t>
  </si>
  <si>
    <t>Muestra el porcentaje de recursos asignados para el equipamiento</t>
  </si>
  <si>
    <t>((Número de presupesto asignado para el equipamiento)/( total de presupuesto programad)) x100</t>
  </si>
  <si>
    <t>Número de uniformes entregadios</t>
  </si>
  <si>
    <t>Expresa el porcentaje de uniformes asignados a elementos de la policía</t>
  </si>
  <si>
    <t>((Número de uniformes asignados para el personal)/( total de uniformes programados)) x100</t>
  </si>
  <si>
    <t>Número de uniformes tácticos entregados al personal operativo</t>
  </si>
  <si>
    <t>Expresa el porcentaje de uniformes tácticos asignados a elementos de la policía</t>
  </si>
  <si>
    <t>((Número de uniformes  tácticos asignados para el personal operativo)/(total de uniformes tácticos programado)) x 100</t>
  </si>
  <si>
    <t>Porcentaje de personal de permanencia que realiza la evaluación de control de confianza</t>
  </si>
  <si>
    <t>Expresa el número de elementos del personal de permanencia que aplica la evaluación de control y confianza</t>
  </si>
  <si>
    <t>(( Número de equipos asignados para el personal)/(Número de equipos asignados para el personal)) x100</t>
  </si>
  <si>
    <t>Porcentaje de elementos que realizan control de confianza</t>
  </si>
  <si>
    <t>((Número de elementos que realizaron a evaluación de control y confianza)/( total de elementos programados  que realizaron la evaluación de control y confianza))  x 100</t>
  </si>
  <si>
    <t>Porcentaje de campañas realizadas</t>
  </si>
  <si>
    <t>Expresa el número de campañas que se realizan paraincentivar el ingreso a la corporación</t>
  </si>
  <si>
    <t>((Número de elementos que realizaron a evaluación de control y confianza)/( total de elementos programados  que realizaron la evaluación de control y confianza)) x100</t>
  </si>
  <si>
    <t>Porcentaje de elementos no aporbatorios</t>
  </si>
  <si>
    <t>Expresa el número de elementos que han sido dados de baja despues no no aprobar las evaluaciones de control de confianza</t>
  </si>
  <si>
    <t>((Número de campañas realizadas)/)total de campañas programada)) x100</t>
  </si>
  <si>
    <t>Porcentaje de elementos benficiados</t>
  </si>
  <si>
    <t>Expresar el nùmero de elemento que han sido benfiiaos con la reestructuaciòn</t>
  </si>
  <si>
    <t>((Número de elementos que no aprobaron la evaluación de control de confianza)/(total de elementos no aporbados que causaron baj)) x100</t>
  </si>
  <si>
    <t>Porcentaje de avance del programa</t>
  </si>
  <si>
    <t>Expresa el número de visitas que se realizan para las platicas con los niños y jóvenes sobre los delitos y su prevención</t>
  </si>
  <si>
    <t>((Número de escuelas de educación básica y media y visitadas)/( total de escuelas de educación básica y media ubicadas en el municipio)) x00</t>
  </si>
  <si>
    <t>Expresa la participaciòn de los jovenes en prevencipon y la prevencion violecia escolar</t>
  </si>
  <si>
    <t>((Número de programas)/( total de programas de prevencion  aplicados)) x100</t>
  </si>
  <si>
    <t>Porcentaje de aplicación al reglamento</t>
  </si>
  <si>
    <t>Expresa el número de porcentaje de avance en la aplicación del reglamento</t>
  </si>
  <si>
    <t>((Número de actividades del reglamento aplicadas/(total de actividades del reglamento interno de seguridad pública)) x100</t>
  </si>
  <si>
    <t>Terminal digital movil (radio)</t>
  </si>
  <si>
    <t>Muestra el número de adquisiones de radio para la policia</t>
  </si>
  <si>
    <t>((Número de adquisiones realizadas)
 total de adquisiciones programadas)) x100</t>
  </si>
  <si>
    <t>Porcentaje de unidades adquiridas</t>
  </si>
  <si>
    <t>Muestra el número de unidades radiopratullas  adquiridas</t>
  </si>
  <si>
    <t>(( Número de adquisiones realizadas)/(total de adquisiciones programada)) x100</t>
  </si>
  <si>
    <t xml:space="preserve">Porcentaje de talleres realizados </t>
  </si>
  <si>
    <t>Expresa el número de talleres realizados para el personal interno</t>
  </si>
  <si>
    <t>((Número de adquisiones realizadas)/(total de adquisiciones programadas)) x00</t>
  </si>
  <si>
    <t>Porcentaje de clases de acondicionamiento realizadas</t>
  </si>
  <si>
    <t>Muestra el número de clases realizadas para el acondicionamiento físico de los elementos</t>
  </si>
  <si>
    <t>(( Número de clases realizadas)/( otal de clases programada)) x 100</t>
  </si>
  <si>
    <t>Porcentaje de cursos realizados</t>
  </si>
  <si>
    <t>Expresa el número de cursos de técnica en la función policial  realizada por los elementos.</t>
  </si>
  <si>
    <t>Porcentaje de cursos de formación realizada</t>
  </si>
  <si>
    <t>porcentaje de cursos de formación inicial</t>
  </si>
  <si>
    <t>Expresa el número de cursos de formación inicial para aspirantes</t>
  </si>
  <si>
    <t>((Número de cursos de formación inicial impartidos)/(total de cursos de formación inicial programado)) x100</t>
  </si>
  <si>
    <t>Porcentaje de evaluaciones del desempeño realizadas</t>
  </si>
  <si>
    <t xml:space="preserve">Muestra el número de evaluaciones del desempeño realizadas </t>
  </si>
  <si>
    <t>((Número de evaluaciones del desempeño realizados)/(total de evaluaciones del desempeño programada)) x100</t>
  </si>
  <si>
    <t>Porcentaje de participación en las pláticas de dialogos por tu Seguridad</t>
  </si>
  <si>
    <t xml:space="preserve">Expresa la participación de la policía en las pláticas de diálogos por tu seguridad </t>
  </si>
  <si>
    <t>((Número de participación en las pláticas de dialogos por tu ciudad)/( total de participación en las pláticas de dialogos por tu ciudad programada)) x100</t>
  </si>
  <si>
    <t>Porcentaje de talleres de prevencion del delito realizados</t>
  </si>
  <si>
    <t>((Número de talleres de prevención del delito realizados)/(total de  talleres de prevención del delito programado)) x 100</t>
  </si>
  <si>
    <r>
      <t xml:space="preserve">(Proyecto realizado en tiempo y forma)
</t>
    </r>
    <r>
      <rPr>
        <b/>
        <sz val="11"/>
        <rFont val="Calibri"/>
        <family val="2"/>
        <scheme val="minor"/>
      </rPr>
      <t/>
    </r>
  </si>
  <si>
    <r>
      <t xml:space="preserve">( Proyecto realizado en tiempo y forma)
</t>
    </r>
    <r>
      <rPr>
        <b/>
        <sz val="11"/>
        <rFont val="Calibri"/>
        <family val="2"/>
        <scheme val="minor"/>
      </rPr>
      <t/>
    </r>
  </si>
  <si>
    <t>Todo el Municipio</t>
  </si>
  <si>
    <t>Incrementar la plantilla del personal</t>
  </si>
  <si>
    <t xml:space="preserve"> Adquirir uniformes  de linea completos para personal operativo</t>
  </si>
  <si>
    <t xml:space="preserve">Realizar la de campaña de promoción para personal de nuevo ingreso </t>
  </si>
  <si>
    <t xml:space="preserve"> Depurar al personal que no aprobo las evaluaciones de control y confianza</t>
  </si>
  <si>
    <t xml:space="preserve"> Ejercer recursos etiquetados para equipamiento</t>
  </si>
  <si>
    <t xml:space="preserve"> Aplicar el exámen de evaluación de control y confianza para personal de permanencia, ascensos y promosiones  </t>
  </si>
  <si>
    <t>Ampliar la plantilla de personal para brindar un mejor servicio</t>
  </si>
  <si>
    <t xml:space="preserve">Equipar al personal operativo para su proteccion personal </t>
  </si>
  <si>
    <t>Dar una mejor imagen a la ciudadania</t>
  </si>
  <si>
    <t>Contar con una plantilla de personal confiable y segura</t>
  </si>
  <si>
    <t>Tener la mayor disponibilidad de personas que puedan ser candidatos para el reclutamiento de personal</t>
  </si>
  <si>
    <t>Contar con una corporaciòn limpia y transparente</t>
  </si>
  <si>
    <t>Insentivar al personal para un mejor desempeño</t>
  </si>
  <si>
    <t>FORTAMUN Y FORTASEG</t>
  </si>
  <si>
    <t>FORTAMUN</t>
  </si>
  <si>
    <t>FORTASEG</t>
  </si>
  <si>
    <t>Reestructuraciòn de mejoras de condiciones laborales  y homologaciòn saliarial al personal operativo</t>
  </si>
  <si>
    <t>. Desarrollar el programa integral de Seguridad Pública</t>
  </si>
  <si>
    <t xml:space="preserve"> Programas de prevencion</t>
  </si>
  <si>
    <t xml:space="preserve"> Aplicar el Reglamento interno de Seguridad Pública.</t>
  </si>
  <si>
    <t>Red Nacional de Radio Comnicaciòn (radios  portatiles y terminales)</t>
  </si>
  <si>
    <t>Adquirir unidades nuevas  equipadas como radiopatrullas</t>
  </si>
  <si>
    <t xml:space="preserve"> Impartir talleres de capacitación y actualización  al interior de la coorporación.</t>
  </si>
  <si>
    <t xml:space="preserve"> Clases para el acondicionamiento físico de los elementos</t>
  </si>
  <si>
    <t xml:space="preserve"> Cursos de Competencias de la funcion policial</t>
  </si>
  <si>
    <t>Evaluaciones del desempeño</t>
  </si>
  <si>
    <t xml:space="preserve"> Realizar evaluaciones de  competncias basicas</t>
  </si>
  <si>
    <t xml:space="preserve"> Formacion Inicial (aspirantes)</t>
  </si>
  <si>
    <t xml:space="preserve"> Formación Continua en Derechos Humanos)</t>
  </si>
  <si>
    <t xml:space="preserve"> Formación Continua en custodias</t>
  </si>
  <si>
    <t xml:space="preserve"> Formación Continua en  CBFP</t>
  </si>
  <si>
    <t xml:space="preserve"> Formación Continua de mandos </t>
  </si>
  <si>
    <t>Formaciòn continua de Justicia Civica</t>
  </si>
  <si>
    <t>Porcentaje de evaluaciones de competencias basicas</t>
  </si>
  <si>
    <t xml:space="preserve"> Porcentajes de  formación Continua en custodias</t>
  </si>
  <si>
    <t xml:space="preserve"> Porcentajes de  formación Continua en  CBFP</t>
  </si>
  <si>
    <t xml:space="preserve"> Porcentajes de  formación Continua de mandos </t>
  </si>
  <si>
    <t xml:space="preserve">Muestra el número de cursos que realizan los elementos  en materia dederechos humanos </t>
  </si>
  <si>
    <t>muestra el número de evaluaciones de competencias basicas</t>
  </si>
  <si>
    <t>Muestra el número de  formación Continua en custodias</t>
  </si>
  <si>
    <t>Muestra el número de  formación Continua en  CBFP</t>
  </si>
  <si>
    <t xml:space="preserve">Muestra el número de  formación Continua de mandos </t>
  </si>
  <si>
    <t>Muestra el número de formaciòn continua de Justicia Civica</t>
  </si>
  <si>
    <t>((Número de evaluaciones de competencias basicas en la funcion policial realizadas)/(total de evaluaciones de competencias basicas en la funcion policial programado)) x100</t>
  </si>
  <si>
    <t>((Número de evaluaciones de formaciòn continua custodias realizadas)/(total de formacion continua en custodias programado)) x100</t>
  </si>
  <si>
    <t>((Número de cursos de técnica en la función policial impartidos)/(total de cursos de tecnicas de la funcion policial programado)) x100</t>
  </si>
  <si>
    <t>((Número de cursos de formación contínua impartidos en la materia de derechos humanos)/( total de cursos de formaciòn continua impartidos en materia de derechos humanos  programados)) x100</t>
  </si>
  <si>
    <t>((Número  de formaciòn continua en CBF Prealizadas)/(total de formaciòn continua CBFP-programado)) x100</t>
  </si>
  <si>
    <t>((Número de  formaciòn continua  de mandos realizadas)/(total de formaciòn continua de mandos  realizadasprogramado)) x100</t>
  </si>
  <si>
    <t>((Número de  formaciòn continua de justicia civicarealizadas)/(total de de formaciòn continua de justicia civica programado)) x100</t>
  </si>
  <si>
    <t>Colaborar con las pláticas denominadas Dialogos
 por tu Seguridad</t>
  </si>
  <si>
    <t>Si</t>
  </si>
  <si>
    <t>Porcentaje en formaciòn continua de Justicia Civica</t>
  </si>
  <si>
    <t>Aplicar talleres en coordinación con la prevención al delito</t>
  </si>
  <si>
    <t>.5.55</t>
  </si>
  <si>
    <t>..5</t>
  </si>
  <si>
    <t xml:space="preserve"> Adquirir uniformes tacticos (Chaleco)  para personal operativo</t>
  </si>
  <si>
    <t>Aplicar el exámen de evaluación de control y confianza para personas permanencia</t>
  </si>
  <si>
    <t>FOTARSEG</t>
  </si>
  <si>
    <t>DIRECCIÓN DE SEGURIDAD PÚBLICA Y TRANSITO</t>
  </si>
  <si>
    <t>88 Personas</t>
  </si>
  <si>
    <t>46,454 Personas</t>
  </si>
  <si>
    <t>10,000 Personas</t>
  </si>
  <si>
    <t>Contar con un mayor numero de elementos que permita ofrecer una mejor atenciòn a la ciudadania</t>
  </si>
  <si>
    <t>Que el ciudadno tenga la confianza de que la atenciòn y el servicio que se brinda sea eficaz y oportuno</t>
  </si>
  <si>
    <t>Que el persona cuente con el equipo necesario para salvaguardar sus vidas</t>
  </si>
  <si>
    <t>Brandar una mayor seguridad al personal en el desarrollo de sus actividades</t>
  </si>
  <si>
    <t>Dar una imagen digna y de confiabilidad ante la ciudadania</t>
  </si>
  <si>
    <t>Que la proximidad del  personal operativo ante la ciudadania sea de confiabilidad y seguridad</t>
  </si>
  <si>
    <t>Brindar una mayor protecciòn a los elementos de seguridad publica</t>
  </si>
  <si>
    <t>Evitar riegos que pongan en peligro la vida de los elementos</t>
  </si>
  <si>
    <t>15 Personas</t>
  </si>
  <si>
    <t>Dar la confiabilidad y ceerteza que las personas a ocupar los cargas sean los correspondientes para su desempeño</t>
  </si>
  <si>
    <t>Tener la seguridad que las personas que conforman la  plantilla del personal sea las adecuadas para realizar sus funciones respectivas</t>
  </si>
  <si>
    <t>88  Personas</t>
  </si>
  <si>
    <t>Dar la confiabilidad de tener una corporaciòn sana y onfiable</t>
  </si>
  <si>
    <t>96 Personas</t>
  </si>
  <si>
    <t>Certificar los perfiles de los candidatos a aspirantes para la mejor selecciòn de personal</t>
  </si>
  <si>
    <t>Brindar la credibilidad y certificaciòn de tener y poder contar con personal responsable y de confianza</t>
  </si>
  <si>
    <t>722,250 Personas</t>
  </si>
  <si>
    <t>Brindar la confianza que el personal que integre la plantilla organiga  sean confiables en la informaciòn manegada</t>
  </si>
  <si>
    <t>Se tenga la seguridad que las personas que desempeñan sean certificados y confiables</t>
  </si>
  <si>
    <t>1 Persona</t>
  </si>
  <si>
    <t xml:space="preserve">Brindar un insentivo al desempeño laboral </t>
  </si>
  <si>
    <t>otorgar al personal una estimulaciòn y esfuerzo al desempeño de sus funciones</t>
  </si>
  <si>
    <t>Hacer conciencia entre la poblaciòn que su bienestar y seguridad es primordial</t>
  </si>
  <si>
    <t xml:space="preserve">Dar a conocer al ciudadano de que forma se puede proteger y con quien se puede dirijir </t>
  </si>
  <si>
    <t>Crear la cultura de autoprotecciòn del mismo ciudadano</t>
  </si>
  <si>
    <t>Hacer que el ciudano sepa distinguer cuando se trata de un delito y de una falta administrativa y su proceder</t>
  </si>
  <si>
    <t xml:space="preserve">46,454 Personass </t>
  </si>
  <si>
    <t xml:space="preserve">Mejorar el desempeño del personal </t>
  </si>
  <si>
    <t>Brindar al ciudadano un trato digno y de respeto</t>
  </si>
  <si>
    <t>Brindar un mejor servicio en tiempo y forma</t>
  </si>
  <si>
    <t>Contar con equipo que permita el mejor desempeño de las funciones policiales</t>
  </si>
  <si>
    <t>Brindar un merjor servicio en tiempo y forma</t>
  </si>
  <si>
    <t>Contar con el equipo adecuado y en optimas condiciones para el desempo policial</t>
  </si>
  <si>
    <t>Que el elemento tenga los conocimientos adecuados en la aplicaciòn del marco juridico</t>
  </si>
  <si>
    <t>Brindar al elementos las herramientas necesarias para el desempeño de sus funciones</t>
  </si>
  <si>
    <t>Contar con personal debidamente preparado fisicamente para su desarrollo laboral</t>
  </si>
  <si>
    <t>Que se tenga la seguridad que  el persona es apto para su desempeño como elemento de seguridad pùblica</t>
  </si>
  <si>
    <t>Tener la seguridad que el personal esta debidamente apto para el desarriollo de sus funciones</t>
  </si>
  <si>
    <t>Tener plena seguridad que la corporacipon esta en continua actualizaciòn de la capacitaciòn del personal</t>
  </si>
  <si>
    <t>16 Personas</t>
  </si>
  <si>
    <t>Manter el trato digno y seguro hacia la poblaciòn</t>
  </si>
  <si>
    <t>Crear y fomentar al respeto humano ante la ciudadania</t>
  </si>
  <si>
    <t>10 Personas</t>
  </si>
  <si>
    <t xml:space="preserve">Manter una corporaciòn debidamente capacitada </t>
  </si>
  <si>
    <t>Contar con el personal debidamente adecuado para el desempeño de sus funciones</t>
  </si>
  <si>
    <t>Asegurar que el personal cuente con el debido conocimiento para el desempeño de sus funciones</t>
  </si>
  <si>
    <t>Establer que el elemento tengo los suficientes conocimientos y su aplicaciòn en el desarrollo de sus funciones</t>
  </si>
  <si>
    <t>Tener conocimiento del nivel de  preparaciòn profesional del personal</t>
  </si>
  <si>
    <t>Tener el conocimiento del estatus de preparacion del personal que confirma la plantilla operativa de la corporaciòn</t>
  </si>
  <si>
    <t>Que se adquiera la actualizaciòn del conocimiento para el desempeño de sus funciones</t>
  </si>
  <si>
    <t>Tener la certeza que se cuenta debidamente capacitado el personal para el desempeño de sus funciones</t>
  </si>
  <si>
    <t>Contar con personal debidamente preparado para estar al frente de los grupos operativos</t>
  </si>
  <si>
    <t>Asegurar que el personal que cuentan con algun mando tenga la habilidad y capacidad para dirigir los grupos operativos</t>
  </si>
  <si>
    <t>10 Peronas</t>
  </si>
  <si>
    <t>0.00.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</si>
</sst>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#,##0.0"/>
  </numFmts>
  <fonts count="2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color rgb="FFFFFF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4" fontId="9" fillId="0" borderId="0" applyFont="0" applyFill="0" applyBorder="0" applyAlignment="0" applyProtection="0"/>
    <xf numFmtId="0" fontId="11" fillId="0" borderId="0">
      <alignment vertical="top"/>
    </xf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1" fillId="0" borderId="0">
      <alignment vertical="top"/>
    </xf>
    <xf numFmtId="0" fontId="11" fillId="0" borderId="0">
      <alignment vertical="top"/>
    </xf>
    <xf numFmtId="0" fontId="4" fillId="0" borderId="0"/>
    <xf numFmtId="0" fontId="22" fillId="0" borderId="0"/>
    <xf numFmtId="44" fontId="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9">
    <xf numFmtId="0" fontId="0" fillId="0" borderId="0" xfId="0"/>
    <xf numFmtId="0" fontId="5" fillId="0" borderId="0" xfId="3" applyAlignment="1">
      <alignment horizontal="center" vertical="center" wrapText="1"/>
    </xf>
    <xf numFmtId="0" fontId="5" fillId="0" borderId="0" xfId="3" applyFill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2" fontId="5" fillId="0" borderId="0" xfId="3" applyNumberFormat="1" applyAlignment="1">
      <alignment horizontal="center" vertical="center" wrapText="1"/>
    </xf>
    <xf numFmtId="10" fontId="5" fillId="0" borderId="0" xfId="3" applyNumberFormat="1" applyAlignment="1">
      <alignment horizontal="center" vertical="center" wrapText="1"/>
    </xf>
    <xf numFmtId="4" fontId="5" fillId="0" borderId="0" xfId="3" applyNumberForma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0" fillId="0" borderId="4" xfId="3" applyFont="1" applyBorder="1" applyAlignment="1">
      <alignment horizontal="center" vertical="center" wrapText="1"/>
    </xf>
    <xf numFmtId="2" fontId="10" fillId="0" borderId="9" xfId="3" applyNumberFormat="1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2" fontId="10" fillId="0" borderId="5" xfId="3" applyNumberFormat="1" applyFont="1" applyBorder="1" applyAlignment="1">
      <alignment horizontal="center" vertical="center" wrapText="1"/>
    </xf>
    <xf numFmtId="10" fontId="10" fillId="0" borderId="9" xfId="3" applyNumberFormat="1" applyFont="1" applyBorder="1" applyAlignment="1">
      <alignment horizontal="center" vertical="center" wrapText="1"/>
    </xf>
    <xf numFmtId="10" fontId="10" fillId="0" borderId="5" xfId="3" applyNumberFormat="1" applyFont="1" applyBorder="1" applyAlignment="1">
      <alignment horizontal="center" vertical="center" wrapText="1"/>
    </xf>
    <xf numFmtId="0" fontId="15" fillId="4" borderId="8" xfId="3" applyFont="1" applyFill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8" xfId="3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6" fillId="0" borderId="8" xfId="3" applyNumberFormat="1" applyFont="1" applyFill="1" applyBorder="1" applyAlignment="1">
      <alignment horizontal="center" vertical="center" wrapText="1"/>
    </xf>
    <xf numFmtId="2" fontId="16" fillId="0" borderId="8" xfId="3" applyNumberFormat="1" applyFont="1" applyFill="1" applyBorder="1" applyAlignment="1">
      <alignment horizontal="center" vertical="center" wrapText="1"/>
    </xf>
    <xf numFmtId="2" fontId="5" fillId="0" borderId="8" xfId="3" applyNumberFormat="1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4" fontId="5" fillId="0" borderId="8" xfId="3" applyNumberFormat="1" applyFont="1" applyFill="1" applyBorder="1" applyAlignment="1">
      <alignment horizontal="center" vertical="center" wrapText="1"/>
    </xf>
    <xf numFmtId="10" fontId="5" fillId="0" borderId="8" xfId="3" applyNumberFormat="1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15" fillId="0" borderId="8" xfId="3" applyFont="1" applyFill="1" applyBorder="1" applyAlignment="1">
      <alignment horizontal="center" vertical="center" wrapText="1"/>
    </xf>
    <xf numFmtId="0" fontId="5" fillId="0" borderId="8" xfId="3" applyBorder="1" applyAlignment="1">
      <alignment horizontal="center" vertical="center" wrapText="1"/>
    </xf>
    <xf numFmtId="2" fontId="5" fillId="0" borderId="8" xfId="3" applyNumberFormat="1" applyBorder="1" applyAlignment="1">
      <alignment horizontal="center" vertical="center" wrapText="1"/>
    </xf>
    <xf numFmtId="10" fontId="5" fillId="0" borderId="8" xfId="3" applyNumberFormat="1" applyBorder="1" applyAlignment="1">
      <alignment horizontal="center" vertical="center" wrapText="1"/>
    </xf>
    <xf numFmtId="4" fontId="5" fillId="0" borderId="8" xfId="3" applyNumberForma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20" fillId="0" borderId="8" xfId="11" applyFont="1" applyBorder="1" applyAlignment="1">
      <alignment horizontal="center" vertical="center" wrapText="1"/>
    </xf>
    <xf numFmtId="0" fontId="16" fillId="0" borderId="8" xfId="11" applyFont="1" applyBorder="1" applyAlignment="1">
      <alignment horizontal="center" vertical="center" wrapText="1"/>
    </xf>
    <xf numFmtId="164" fontId="4" fillId="0" borderId="8" xfId="11" applyNumberFormat="1" applyBorder="1" applyAlignment="1">
      <alignment horizontal="center" vertical="center" wrapText="1"/>
    </xf>
    <xf numFmtId="0" fontId="4" fillId="0" borderId="8" xfId="11" applyBorder="1" applyAlignment="1">
      <alignment horizontal="center" vertical="center" wrapText="1"/>
    </xf>
    <xf numFmtId="0" fontId="16" fillId="0" borderId="8" xfId="11" applyFont="1" applyBorder="1" applyAlignment="1">
      <alignment horizontal="center" vertical="center"/>
    </xf>
    <xf numFmtId="0" fontId="21" fillId="0" borderId="11" xfId="12" applyFont="1" applyBorder="1" applyAlignment="1">
      <alignment horizontal="center" vertical="center" wrapText="1"/>
    </xf>
    <xf numFmtId="2" fontId="23" fillId="0" borderId="14" xfId="11" applyNumberFormat="1" applyFont="1" applyBorder="1" applyAlignment="1">
      <alignment horizontal="center" vertical="center"/>
    </xf>
    <xf numFmtId="0" fontId="21" fillId="0" borderId="12" xfId="12" applyFont="1" applyBorder="1" applyAlignment="1">
      <alignment horizontal="center" vertical="center" wrapText="1"/>
    </xf>
    <xf numFmtId="2" fontId="23" fillId="0" borderId="17" xfId="11" applyNumberFormat="1" applyFont="1" applyBorder="1" applyAlignment="1">
      <alignment horizontal="center" vertical="center"/>
    </xf>
    <xf numFmtId="0" fontId="21" fillId="0" borderId="17" xfId="11" applyFont="1" applyBorder="1" applyAlignment="1">
      <alignment horizontal="center" vertical="center"/>
    </xf>
    <xf numFmtId="2" fontId="21" fillId="0" borderId="17" xfId="11" applyNumberFormat="1" applyFont="1" applyBorder="1" applyAlignment="1">
      <alignment horizontal="center" vertical="center"/>
    </xf>
    <xf numFmtId="0" fontId="21" fillId="0" borderId="16" xfId="11" applyFont="1" applyBorder="1" applyAlignment="1">
      <alignment horizontal="center" vertical="center"/>
    </xf>
    <xf numFmtId="0" fontId="21" fillId="0" borderId="12" xfId="12" applyFont="1" applyFill="1" applyBorder="1" applyAlignment="1">
      <alignment horizontal="center" vertical="center" wrapText="1"/>
    </xf>
    <xf numFmtId="0" fontId="21" fillId="0" borderId="20" xfId="11" applyFont="1" applyBorder="1" applyAlignment="1">
      <alignment horizontal="center" vertical="center"/>
    </xf>
    <xf numFmtId="0" fontId="21" fillId="0" borderId="3" xfId="12" applyFont="1" applyBorder="1" applyAlignment="1">
      <alignment horizontal="center" vertical="center" wrapText="1"/>
    </xf>
    <xf numFmtId="0" fontId="21" fillId="0" borderId="8" xfId="12" applyFont="1" applyBorder="1" applyAlignment="1">
      <alignment horizontal="center" vertical="center" wrapText="1"/>
    </xf>
    <xf numFmtId="0" fontId="21" fillId="0" borderId="8" xfId="11" applyFont="1" applyBorder="1" applyAlignment="1">
      <alignment horizontal="center" vertical="center" wrapText="1"/>
    </xf>
    <xf numFmtId="2" fontId="23" fillId="0" borderId="8" xfId="11" applyNumberFormat="1" applyFont="1" applyBorder="1" applyAlignment="1">
      <alignment horizontal="center" vertical="center"/>
    </xf>
    <xf numFmtId="0" fontId="21" fillId="0" borderId="10" xfId="11" applyFont="1" applyBorder="1" applyAlignment="1">
      <alignment horizontal="center" vertical="center" wrapText="1"/>
    </xf>
    <xf numFmtId="0" fontId="21" fillId="0" borderId="25" xfId="11" applyFont="1" applyBorder="1" applyAlignment="1">
      <alignment horizontal="center" vertical="center"/>
    </xf>
    <xf numFmtId="2" fontId="23" fillId="0" borderId="26" xfId="11" applyNumberFormat="1" applyFont="1" applyBorder="1" applyAlignment="1">
      <alignment horizontal="center" vertical="center"/>
    </xf>
    <xf numFmtId="0" fontId="21" fillId="0" borderId="26" xfId="11" applyFont="1" applyBorder="1" applyAlignment="1">
      <alignment horizontal="center" vertical="center"/>
    </xf>
    <xf numFmtId="2" fontId="21" fillId="0" borderId="26" xfId="11" applyNumberFormat="1" applyFont="1" applyBorder="1" applyAlignment="1">
      <alignment horizontal="center" vertical="center"/>
    </xf>
    <xf numFmtId="0" fontId="21" fillId="0" borderId="28" xfId="11" applyFont="1" applyBorder="1" applyAlignment="1">
      <alignment horizontal="center" vertical="center"/>
    </xf>
    <xf numFmtId="2" fontId="23" fillId="0" borderId="29" xfId="11" applyNumberFormat="1" applyFont="1" applyBorder="1" applyAlignment="1">
      <alignment horizontal="center" vertical="center"/>
    </xf>
    <xf numFmtId="0" fontId="21" fillId="0" borderId="29" xfId="11" applyFont="1" applyBorder="1" applyAlignment="1">
      <alignment horizontal="center" vertical="center"/>
    </xf>
    <xf numFmtId="2" fontId="21" fillId="0" borderId="29" xfId="11" applyNumberFormat="1" applyFont="1" applyBorder="1" applyAlignment="1">
      <alignment horizontal="center" vertical="center"/>
    </xf>
    <xf numFmtId="0" fontId="21" fillId="0" borderId="33" xfId="11" applyFont="1" applyBorder="1" applyAlignment="1">
      <alignment horizontal="center" vertical="center"/>
    </xf>
    <xf numFmtId="2" fontId="21" fillId="0" borderId="32" xfId="11" applyNumberFormat="1" applyFont="1" applyBorder="1" applyAlignment="1">
      <alignment horizontal="center" vertical="center"/>
    </xf>
    <xf numFmtId="0" fontId="21" fillId="0" borderId="34" xfId="11" applyFont="1" applyBorder="1" applyAlignment="1">
      <alignment horizontal="center" vertical="center"/>
    </xf>
    <xf numFmtId="0" fontId="21" fillId="0" borderId="35" xfId="11" applyFont="1" applyBorder="1" applyAlignment="1">
      <alignment horizontal="center" vertical="center"/>
    </xf>
    <xf numFmtId="0" fontId="3" fillId="0" borderId="8" xfId="11" applyFont="1" applyBorder="1" applyAlignment="1">
      <alignment horizontal="center" vertical="center" wrapText="1"/>
    </xf>
    <xf numFmtId="9" fontId="6" fillId="0" borderId="8" xfId="6" applyNumberFormat="1" applyFill="1" applyBorder="1" applyAlignment="1">
      <alignment horizontal="center" vertical="center" wrapText="1"/>
    </xf>
    <xf numFmtId="0" fontId="6" fillId="0" borderId="8" xfId="6" applyNumberForma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9" fontId="5" fillId="0" borderId="8" xfId="3" applyNumberForma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0" borderId="36" xfId="3" applyBorder="1" applyAlignment="1">
      <alignment horizontal="center" vertical="center" wrapText="1"/>
    </xf>
    <xf numFmtId="10" fontId="5" fillId="0" borderId="36" xfId="3" applyNumberFormat="1" applyBorder="1" applyAlignment="1">
      <alignment horizontal="center" vertical="center" wrapText="1"/>
    </xf>
    <xf numFmtId="2" fontId="5" fillId="0" borderId="36" xfId="3" applyNumberFormat="1" applyBorder="1" applyAlignment="1">
      <alignment horizontal="center" vertical="center" wrapText="1"/>
    </xf>
    <xf numFmtId="4" fontId="5" fillId="0" borderId="36" xfId="3" applyNumberFormat="1" applyBorder="1" applyAlignment="1">
      <alignment horizontal="center" vertical="center" wrapText="1"/>
    </xf>
    <xf numFmtId="9" fontId="5" fillId="0" borderId="8" xfId="14" applyFont="1" applyFill="1" applyBorder="1" applyAlignment="1">
      <alignment horizontal="center" vertical="center" wrapText="1"/>
    </xf>
    <xf numFmtId="9" fontId="5" fillId="0" borderId="8" xfId="14" applyFont="1" applyBorder="1" applyAlignment="1">
      <alignment horizontal="center" vertical="center" wrapText="1"/>
    </xf>
    <xf numFmtId="9" fontId="21" fillId="0" borderId="18" xfId="14" applyFont="1" applyBorder="1" applyAlignment="1">
      <alignment horizontal="center" vertical="center"/>
    </xf>
    <xf numFmtId="2" fontId="5" fillId="0" borderId="8" xfId="3" applyNumberFormat="1" applyFill="1" applyBorder="1" applyAlignment="1">
      <alignment horizontal="center" vertical="center" wrapText="1"/>
    </xf>
    <xf numFmtId="9" fontId="21" fillId="0" borderId="15" xfId="14" applyFont="1" applyBorder="1" applyAlignment="1">
      <alignment horizontal="center" vertical="center"/>
    </xf>
    <xf numFmtId="9" fontId="21" fillId="0" borderId="30" xfId="14" applyFont="1" applyBorder="1" applyAlignment="1">
      <alignment horizontal="center" vertical="center"/>
    </xf>
    <xf numFmtId="0" fontId="5" fillId="0" borderId="36" xfId="3" applyFill="1" applyBorder="1" applyAlignment="1">
      <alignment horizontal="center" vertical="center" wrapText="1"/>
    </xf>
    <xf numFmtId="9" fontId="5" fillId="0" borderId="36" xfId="14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0" fontId="2" fillId="0" borderId="36" xfId="3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left" vertical="center" wrapText="1"/>
    </xf>
    <xf numFmtId="0" fontId="6" fillId="0" borderId="36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6" xfId="1" applyNumberFormat="1" applyFont="1" applyFill="1" applyBorder="1" applyAlignment="1">
      <alignment horizontal="center" vertical="center" wrapText="1"/>
    </xf>
    <xf numFmtId="0" fontId="16" fillId="0" borderId="36" xfId="11" applyFont="1" applyBorder="1" applyAlignment="1">
      <alignment horizontal="center" vertical="center" wrapText="1"/>
    </xf>
    <xf numFmtId="0" fontId="20" fillId="0" borderId="36" xfId="11" applyFont="1" applyBorder="1" applyAlignment="1">
      <alignment horizontal="center" vertical="center" wrapText="1"/>
    </xf>
    <xf numFmtId="164" fontId="4" fillId="0" borderId="36" xfId="11" applyNumberFormat="1" applyBorder="1" applyAlignment="1">
      <alignment horizontal="center" vertical="center" wrapText="1"/>
    </xf>
    <xf numFmtId="0" fontId="16" fillId="0" borderId="36" xfId="11" applyFont="1" applyBorder="1" applyAlignment="1">
      <alignment horizontal="center" vertical="center"/>
    </xf>
    <xf numFmtId="9" fontId="5" fillId="0" borderId="36" xfId="14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9" fontId="21" fillId="0" borderId="27" xfId="14" applyFont="1" applyBorder="1" applyAlignment="1">
      <alignment horizontal="center" vertical="center"/>
    </xf>
    <xf numFmtId="9" fontId="21" fillId="0" borderId="31" xfId="14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8" fontId="6" fillId="0" borderId="8" xfId="6" applyNumberFormat="1" applyFill="1" applyBorder="1" applyAlignment="1">
      <alignment horizontal="center" vertical="center" wrapText="1"/>
    </xf>
    <xf numFmtId="44" fontId="5" fillId="0" borderId="8" xfId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8" xfId="3" applyFill="1" applyBorder="1" applyAlignment="1">
      <alignment vertical="center" wrapText="1"/>
    </xf>
    <xf numFmtId="0" fontId="3" fillId="0" borderId="8" xfId="3" applyFont="1" applyFill="1" applyBorder="1" applyAlignment="1">
      <alignment vertical="center" wrapText="1"/>
    </xf>
    <xf numFmtId="3" fontId="5" fillId="0" borderId="8" xfId="3" applyNumberFormat="1" applyFill="1" applyBorder="1" applyAlignment="1">
      <alignment horizontal="center" vertical="center" wrapText="1"/>
    </xf>
    <xf numFmtId="0" fontId="5" fillId="0" borderId="6" xfId="3" applyFill="1" applyBorder="1" applyAlignment="1">
      <alignment horizontal="center" vertical="center" wrapText="1"/>
    </xf>
    <xf numFmtId="0" fontId="21" fillId="0" borderId="38" xfId="11" applyFont="1" applyBorder="1" applyAlignment="1">
      <alignment horizontal="center" vertical="center"/>
    </xf>
    <xf numFmtId="0" fontId="16" fillId="0" borderId="8" xfId="11" applyFont="1" applyFill="1" applyBorder="1" applyAlignment="1">
      <alignment horizontal="center" vertical="center" wrapText="1"/>
    </xf>
    <xf numFmtId="0" fontId="4" fillId="0" borderId="8" xfId="11" applyFill="1" applyBorder="1" applyAlignment="1">
      <alignment horizontal="center" vertical="center" wrapText="1"/>
    </xf>
    <xf numFmtId="164" fontId="4" fillId="0" borderId="8" xfId="11" applyNumberFormat="1" applyFill="1" applyBorder="1" applyAlignment="1">
      <alignment horizontal="center" vertical="center" wrapText="1"/>
    </xf>
    <xf numFmtId="0" fontId="16" fillId="0" borderId="8" xfId="11" applyFont="1" applyFill="1" applyBorder="1" applyAlignment="1">
      <alignment horizontal="center" vertical="center"/>
    </xf>
    <xf numFmtId="2" fontId="23" fillId="0" borderId="37" xfId="11" applyNumberFormat="1" applyFont="1" applyFill="1" applyBorder="1" applyAlignment="1">
      <alignment horizontal="center" vertical="center"/>
    </xf>
    <xf numFmtId="9" fontId="21" fillId="0" borderId="19" xfId="14" applyFont="1" applyFill="1" applyBorder="1" applyAlignment="1">
      <alignment horizontal="center" vertical="center"/>
    </xf>
    <xf numFmtId="2" fontId="5" fillId="0" borderId="6" xfId="3" applyNumberFormat="1" applyFill="1" applyBorder="1" applyAlignment="1">
      <alignment horizontal="center" vertical="center" wrapText="1"/>
    </xf>
    <xf numFmtId="10" fontId="5" fillId="0" borderId="8" xfId="3" applyNumberFormat="1" applyFill="1" applyBorder="1" applyAlignment="1">
      <alignment horizontal="center" vertical="center" wrapText="1"/>
    </xf>
    <xf numFmtId="4" fontId="5" fillId="0" borderId="8" xfId="3" applyNumberFormat="1" applyFill="1" applyBorder="1" applyAlignment="1">
      <alignment horizontal="center" vertical="center" wrapText="1"/>
    </xf>
    <xf numFmtId="0" fontId="21" fillId="0" borderId="13" xfId="11" applyFont="1" applyFill="1" applyBorder="1" applyAlignment="1">
      <alignment horizontal="center" vertical="center"/>
    </xf>
    <xf numFmtId="2" fontId="21" fillId="0" borderId="14" xfId="11" applyNumberFormat="1" applyFont="1" applyFill="1" applyBorder="1" applyAlignment="1">
      <alignment horizontal="center" vertical="center"/>
    </xf>
    <xf numFmtId="0" fontId="21" fillId="0" borderId="14" xfId="11" applyFont="1" applyFill="1" applyBorder="1" applyAlignment="1">
      <alignment horizontal="center" vertical="center"/>
    </xf>
    <xf numFmtId="2" fontId="23" fillId="0" borderId="17" xfId="11" applyNumberFormat="1" applyFont="1" applyFill="1" applyBorder="1" applyAlignment="1">
      <alignment horizontal="center" vertical="center"/>
    </xf>
    <xf numFmtId="9" fontId="21" fillId="0" borderId="18" xfId="14" applyFont="1" applyFill="1" applyBorder="1" applyAlignment="1">
      <alignment horizontal="center" vertical="center"/>
    </xf>
    <xf numFmtId="44" fontId="21" fillId="0" borderId="8" xfId="13" applyFont="1" applyFill="1" applyBorder="1" applyAlignment="1">
      <alignment horizontal="center" vertical="center" wrapText="1"/>
    </xf>
    <xf numFmtId="2" fontId="21" fillId="0" borderId="17" xfId="11" applyNumberFormat="1" applyFont="1" applyFill="1" applyBorder="1" applyAlignment="1">
      <alignment horizontal="center" vertical="center"/>
    </xf>
    <xf numFmtId="0" fontId="21" fillId="0" borderId="16" xfId="11" applyFont="1" applyFill="1" applyBorder="1" applyAlignment="1">
      <alignment horizontal="center" vertical="center"/>
    </xf>
    <xf numFmtId="0" fontId="21" fillId="0" borderId="17" xfId="11" applyFont="1" applyFill="1" applyBorder="1" applyAlignment="1">
      <alignment horizontal="center" vertical="center"/>
    </xf>
    <xf numFmtId="0" fontId="1" fillId="0" borderId="8" xfId="3" applyFont="1" applyFill="1" applyBorder="1" applyAlignment="1">
      <alignment horizontal="center" vertical="center" wrapText="1"/>
    </xf>
    <xf numFmtId="9" fontId="21" fillId="0" borderId="23" xfId="14" applyFont="1" applyFill="1" applyBorder="1" applyAlignment="1">
      <alignment horizontal="center" vertical="center"/>
    </xf>
    <xf numFmtId="10" fontId="5" fillId="0" borderId="36" xfId="3" applyNumberFormat="1" applyFill="1" applyBorder="1" applyAlignment="1">
      <alignment horizontal="center" vertical="center" wrapText="1"/>
    </xf>
    <xf numFmtId="0" fontId="1" fillId="0" borderId="36" xfId="3" applyFont="1" applyFill="1" applyBorder="1" applyAlignment="1">
      <alignment horizontal="center" vertical="center" wrapText="1"/>
    </xf>
    <xf numFmtId="4" fontId="5" fillId="0" borderId="36" xfId="3" applyNumberFormat="1" applyFill="1" applyBorder="1" applyAlignment="1">
      <alignment horizontal="center" vertical="center" wrapText="1"/>
    </xf>
    <xf numFmtId="9" fontId="21" fillId="0" borderId="8" xfId="14" applyFont="1" applyFill="1" applyBorder="1" applyAlignment="1">
      <alignment horizontal="center" vertical="center"/>
    </xf>
    <xf numFmtId="0" fontId="16" fillId="0" borderId="2" xfId="11" applyFont="1" applyFill="1" applyBorder="1" applyAlignment="1">
      <alignment horizontal="center" vertical="center" wrapText="1"/>
    </xf>
    <xf numFmtId="0" fontId="20" fillId="0" borderId="2" xfId="11" applyFont="1" applyFill="1" applyBorder="1" applyAlignment="1">
      <alignment horizontal="center" vertical="center" wrapText="1"/>
    </xf>
    <xf numFmtId="2" fontId="23" fillId="0" borderId="22" xfId="11" applyNumberFormat="1" applyFont="1" applyFill="1" applyBorder="1" applyAlignment="1">
      <alignment horizontal="center" vertical="center"/>
    </xf>
    <xf numFmtId="9" fontId="21" fillId="0" borderId="24" xfId="14" applyFont="1" applyFill="1" applyBorder="1" applyAlignment="1">
      <alignment horizontal="center" vertical="center"/>
    </xf>
    <xf numFmtId="10" fontId="5" fillId="0" borderId="6" xfId="3" applyNumberFormat="1" applyFill="1" applyBorder="1" applyAlignment="1">
      <alignment horizontal="center" vertical="center" wrapText="1"/>
    </xf>
    <xf numFmtId="4" fontId="5" fillId="0" borderId="6" xfId="3" applyNumberFormat="1" applyFill="1" applyBorder="1" applyAlignment="1">
      <alignment horizontal="center" vertical="center" wrapText="1"/>
    </xf>
    <xf numFmtId="0" fontId="21" fillId="0" borderId="21" xfId="11" applyFont="1" applyFill="1" applyBorder="1" applyAlignment="1">
      <alignment horizontal="center" vertical="center"/>
    </xf>
    <xf numFmtId="2" fontId="21" fillId="0" borderId="22" xfId="11" applyNumberFormat="1" applyFont="1" applyFill="1" applyBorder="1" applyAlignment="1">
      <alignment horizontal="center" vertical="center"/>
    </xf>
    <xf numFmtId="0" fontId="21" fillId="0" borderId="22" xfId="11" applyFont="1" applyFill="1" applyBorder="1" applyAlignment="1">
      <alignment horizontal="center" vertical="center"/>
    </xf>
    <xf numFmtId="0" fontId="20" fillId="0" borderId="8" xfId="11" applyFont="1" applyFill="1" applyBorder="1" applyAlignment="1">
      <alignment horizontal="center" vertical="center" wrapText="1"/>
    </xf>
    <xf numFmtId="0" fontId="21" fillId="0" borderId="8" xfId="11" applyFont="1" applyFill="1" applyBorder="1" applyAlignment="1">
      <alignment horizontal="center" vertical="center"/>
    </xf>
    <xf numFmtId="2" fontId="21" fillId="0" borderId="8" xfId="11" applyNumberFormat="1" applyFont="1" applyFill="1" applyBorder="1" applyAlignment="1">
      <alignment horizontal="center" vertical="center"/>
    </xf>
    <xf numFmtId="0" fontId="5" fillId="7" borderId="8" xfId="3" applyFill="1" applyBorder="1" applyAlignment="1">
      <alignment horizontal="center" vertical="center" wrapText="1"/>
    </xf>
    <xf numFmtId="0" fontId="7" fillId="7" borderId="8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0" fillId="7" borderId="8" xfId="0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44" fontId="0" fillId="7" borderId="1" xfId="1" applyFont="1" applyFill="1" applyBorder="1" applyAlignment="1">
      <alignment horizontal="center" vertical="center" wrapText="1"/>
    </xf>
    <xf numFmtId="0" fontId="16" fillId="7" borderId="8" xfId="11" applyFont="1" applyFill="1" applyBorder="1" applyAlignment="1">
      <alignment horizontal="center" vertical="center" wrapText="1"/>
    </xf>
    <xf numFmtId="0" fontId="20" fillId="7" borderId="8" xfId="11" applyFont="1" applyFill="1" applyBorder="1" applyAlignment="1">
      <alignment horizontal="center" vertical="center" wrapText="1"/>
    </xf>
    <xf numFmtId="164" fontId="4" fillId="7" borderId="8" xfId="11" applyNumberFormat="1" applyFill="1" applyBorder="1" applyAlignment="1">
      <alignment horizontal="center" vertical="center" wrapText="1"/>
    </xf>
    <xf numFmtId="0" fontId="16" fillId="7" borderId="8" xfId="11" applyFont="1" applyFill="1" applyBorder="1" applyAlignment="1">
      <alignment horizontal="center" vertical="center"/>
    </xf>
    <xf numFmtId="9" fontId="6" fillId="7" borderId="8" xfId="6" applyNumberFormat="1" applyFill="1" applyBorder="1" applyAlignment="1">
      <alignment horizontal="center" vertical="center" wrapText="1"/>
    </xf>
    <xf numFmtId="0" fontId="6" fillId="7" borderId="8" xfId="6" applyNumberFormat="1" applyFill="1" applyBorder="1" applyAlignment="1">
      <alignment horizontal="center" vertical="center" wrapText="1"/>
    </xf>
    <xf numFmtId="0" fontId="16" fillId="7" borderId="8" xfId="3" applyFont="1" applyFill="1" applyBorder="1" applyAlignment="1">
      <alignment horizontal="center" vertical="center" wrapText="1"/>
    </xf>
    <xf numFmtId="0" fontId="3" fillId="7" borderId="8" xfId="3" applyFont="1" applyFill="1" applyBorder="1" applyAlignment="1">
      <alignment horizontal="center" vertical="center" wrapText="1"/>
    </xf>
    <xf numFmtId="3" fontId="5" fillId="7" borderId="8" xfId="3" applyNumberFormat="1" applyFill="1" applyBorder="1" applyAlignment="1">
      <alignment horizontal="center" vertical="center" wrapText="1"/>
    </xf>
    <xf numFmtId="2" fontId="5" fillId="7" borderId="8" xfId="3" applyNumberFormat="1" applyFill="1" applyBorder="1" applyAlignment="1">
      <alignment horizontal="center" vertical="center" wrapText="1"/>
    </xf>
    <xf numFmtId="9" fontId="5" fillId="7" borderId="8" xfId="14" applyFont="1" applyFill="1" applyBorder="1" applyAlignment="1">
      <alignment horizontal="center" vertical="center" wrapText="1"/>
    </xf>
    <xf numFmtId="10" fontId="5" fillId="7" borderId="8" xfId="3" applyNumberFormat="1" applyFill="1" applyBorder="1" applyAlignment="1">
      <alignment horizontal="center" vertical="center" wrapText="1"/>
    </xf>
    <xf numFmtId="4" fontId="5" fillId="7" borderId="8" xfId="3" applyNumberFormat="1" applyFill="1" applyBorder="1" applyAlignment="1">
      <alignment horizontal="center" vertical="center" wrapText="1"/>
    </xf>
    <xf numFmtId="10" fontId="5" fillId="0" borderId="12" xfId="3" applyNumberFormat="1" applyFill="1" applyBorder="1" applyAlignment="1">
      <alignment horizontal="center" vertical="center" wrapText="1"/>
    </xf>
    <xf numFmtId="10" fontId="5" fillId="0" borderId="3" xfId="3" applyNumberFormat="1" applyFill="1" applyBorder="1" applyAlignment="1">
      <alignment horizontal="center" vertical="center" wrapText="1"/>
    </xf>
    <xf numFmtId="10" fontId="5" fillId="0" borderId="39" xfId="3" applyNumberFormat="1" applyFill="1" applyBorder="1" applyAlignment="1">
      <alignment horizontal="center" vertical="center" wrapText="1"/>
    </xf>
    <xf numFmtId="10" fontId="5" fillId="0" borderId="12" xfId="3" applyNumberFormat="1" applyBorder="1" applyAlignment="1">
      <alignment horizontal="center" vertical="center" wrapText="1"/>
    </xf>
    <xf numFmtId="10" fontId="5" fillId="0" borderId="3" xfId="3" applyNumberFormat="1" applyBorder="1" applyAlignment="1">
      <alignment horizontal="center" vertical="center" wrapText="1"/>
    </xf>
    <xf numFmtId="0" fontId="5" fillId="0" borderId="40" xfId="3" applyBorder="1" applyAlignment="1">
      <alignment horizontal="center" vertical="center" wrapText="1"/>
    </xf>
    <xf numFmtId="0" fontId="5" fillId="0" borderId="41" xfId="3" applyBorder="1" applyAlignment="1">
      <alignment horizontal="center" vertical="center" wrapText="1"/>
    </xf>
    <xf numFmtId="9" fontId="21" fillId="0" borderId="42" xfId="14" applyFont="1" applyFill="1" applyBorder="1" applyAlignment="1">
      <alignment horizontal="center" vertical="center"/>
    </xf>
    <xf numFmtId="44" fontId="21" fillId="0" borderId="43" xfId="13" applyFont="1" applyFill="1" applyBorder="1" applyAlignment="1">
      <alignment horizontal="center" vertical="center" wrapText="1"/>
    </xf>
    <xf numFmtId="9" fontId="21" fillId="0" borderId="27" xfId="14" applyFont="1" applyFill="1" applyBorder="1" applyAlignment="1">
      <alignment horizontal="center" vertical="center"/>
    </xf>
    <xf numFmtId="9" fontId="21" fillId="0" borderId="44" xfId="14" applyFont="1" applyFill="1" applyBorder="1" applyAlignment="1">
      <alignment horizontal="center" vertical="center"/>
    </xf>
    <xf numFmtId="0" fontId="21" fillId="0" borderId="43" xfId="11" applyFont="1" applyFill="1" applyBorder="1" applyAlignment="1">
      <alignment horizontal="center" vertical="center"/>
    </xf>
    <xf numFmtId="9" fontId="21" fillId="0" borderId="45" xfId="14" applyFont="1" applyFill="1" applyBorder="1" applyAlignment="1">
      <alignment horizontal="center" vertical="center"/>
    </xf>
    <xf numFmtId="9" fontId="21" fillId="0" borderId="46" xfId="14" applyFont="1" applyBorder="1" applyAlignment="1">
      <alignment horizontal="center" vertical="center"/>
    </xf>
    <xf numFmtId="9" fontId="21" fillId="0" borderId="47" xfId="14" applyFont="1" applyBorder="1" applyAlignment="1">
      <alignment horizontal="center" vertical="center"/>
    </xf>
    <xf numFmtId="9" fontId="21" fillId="0" borderId="45" xfId="14" applyFont="1" applyBorder="1" applyAlignment="1">
      <alignment horizontal="center" vertical="center"/>
    </xf>
    <xf numFmtId="0" fontId="21" fillId="0" borderId="48" xfId="11" applyFont="1" applyBorder="1" applyAlignment="1">
      <alignment horizontal="center" vertical="center"/>
    </xf>
    <xf numFmtId="2" fontId="21" fillId="0" borderId="49" xfId="11" applyNumberFormat="1" applyFont="1" applyBorder="1" applyAlignment="1">
      <alignment horizontal="center" vertical="center"/>
    </xf>
    <xf numFmtId="0" fontId="21" fillId="0" borderId="49" xfId="11" applyFont="1" applyBorder="1" applyAlignment="1">
      <alignment horizontal="center" vertical="center"/>
    </xf>
    <xf numFmtId="9" fontId="21" fillId="0" borderId="50" xfId="14" applyFont="1" applyBorder="1" applyAlignment="1">
      <alignment horizontal="center" vertical="center"/>
    </xf>
    <xf numFmtId="0" fontId="0" fillId="0" borderId="36" xfId="0" applyFill="1" applyBorder="1" applyAlignment="1">
      <alignment vertical="center" wrapText="1"/>
    </xf>
    <xf numFmtId="0" fontId="3" fillId="0" borderId="36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/>
    </xf>
    <xf numFmtId="0" fontId="15" fillId="5" borderId="8" xfId="3" applyFont="1" applyFill="1" applyBorder="1" applyAlignment="1">
      <alignment horizontal="center" vertical="center" wrapText="1"/>
    </xf>
    <xf numFmtId="0" fontId="10" fillId="5" borderId="8" xfId="3" applyFont="1" applyFill="1" applyBorder="1" applyAlignment="1">
      <alignment horizontal="center" vertical="center"/>
    </xf>
    <xf numFmtId="0" fontId="10" fillId="5" borderId="8" xfId="3" applyFont="1" applyFill="1" applyBorder="1" applyAlignment="1">
      <alignment horizontal="center" vertical="center" wrapText="1"/>
    </xf>
    <xf numFmtId="0" fontId="10" fillId="5" borderId="8" xfId="4" applyFont="1" applyFill="1" applyBorder="1" applyAlignment="1">
      <alignment horizontal="center" vertical="center"/>
    </xf>
    <xf numFmtId="0" fontId="10" fillId="6" borderId="8" xfId="3" applyFont="1" applyFill="1" applyBorder="1" applyAlignment="1">
      <alignment horizontal="center" vertical="center" textRotation="90"/>
    </xf>
    <xf numFmtId="0" fontId="15" fillId="5" borderId="8" xfId="3" applyFont="1" applyFill="1" applyBorder="1" applyAlignment="1">
      <alignment horizontal="center" vertical="center" textRotation="91" wrapText="1"/>
    </xf>
    <xf numFmtId="0" fontId="15" fillId="5" borderId="8" xfId="3" applyFont="1" applyFill="1" applyBorder="1" applyAlignment="1">
      <alignment horizontal="center" vertical="center" textRotation="91"/>
    </xf>
  </cellXfs>
  <cellStyles count="15">
    <cellStyle name="Moneda" xfId="1" builtinId="4"/>
    <cellStyle name="Moneda 2" xfId="13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8" xr:uid="{00000000-0005-0000-0000-000005000000}"/>
    <cellStyle name="Normal 2 3 2" xfId="3" xr:uid="{00000000-0005-0000-0000-000006000000}"/>
    <cellStyle name="Normal 2 4" xfId="12" xr:uid="{00000000-0005-0000-0000-000007000000}"/>
    <cellStyle name="Normal 3" xfId="5" xr:uid="{00000000-0005-0000-0000-000008000000}"/>
    <cellStyle name="Normal 3 2" xfId="6" xr:uid="{00000000-0005-0000-0000-000009000000}"/>
    <cellStyle name="Normal 3 3" xfId="9" xr:uid="{00000000-0005-0000-0000-00000A000000}"/>
    <cellStyle name="Normal 4" xfId="10" xr:uid="{00000000-0005-0000-0000-00000B000000}"/>
    <cellStyle name="Normal 4 2" xfId="4" xr:uid="{00000000-0005-0000-0000-00000C000000}"/>
    <cellStyle name="Normal 5" xfId="11" xr:uid="{00000000-0005-0000-0000-00000D000000}"/>
    <cellStyle name="Porcentaje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Y49"/>
  <sheetViews>
    <sheetView tabSelected="1" topLeftCell="A4" zoomScale="68" zoomScaleNormal="68" zoomScalePageLayoutView="125" workbookViewId="0">
      <selection activeCell="F7" sqref="F7"/>
    </sheetView>
  </sheetViews>
  <sheetFormatPr baseColWidth="10" defaultColWidth="9.5" defaultRowHeight="15" customHeight="1" x14ac:dyDescent="0.2"/>
  <cols>
    <col min="1" max="1" width="17.125" style="1" bestFit="1" customWidth="1"/>
    <col min="2" max="2" width="29.125" style="1" customWidth="1"/>
    <col min="3" max="3" width="20.25" style="1" customWidth="1"/>
    <col min="4" max="4" width="19.25" style="1" bestFit="1" customWidth="1"/>
    <col min="5" max="5" width="21.5" style="1" customWidth="1"/>
    <col min="6" max="6" width="20.125" style="1" customWidth="1"/>
    <col min="7" max="7" width="26.875" style="1" customWidth="1"/>
    <col min="8" max="8" width="43.5" style="1" bestFit="1" customWidth="1"/>
    <col min="9" max="9" width="32.625" style="1" bestFit="1" customWidth="1"/>
    <col min="10" max="10" width="24.75" style="1" bestFit="1" customWidth="1"/>
    <col min="11" max="11" width="18.25" style="1" bestFit="1" customWidth="1"/>
    <col min="12" max="12" width="21.375" style="1" customWidth="1"/>
    <col min="13" max="13" width="24.875" style="1" customWidth="1"/>
    <col min="14" max="14" width="35" style="1" customWidth="1"/>
    <col min="15" max="15" width="11.75" style="1" customWidth="1"/>
    <col min="16" max="16" width="15" style="1" customWidth="1"/>
    <col min="17" max="17" width="11.75" style="1" customWidth="1"/>
    <col min="18" max="18" width="15.625" style="1" customWidth="1"/>
    <col min="19" max="19" width="15.75" style="1" customWidth="1"/>
    <col min="20" max="20" width="18.5" style="1" customWidth="1"/>
    <col min="21" max="21" width="11.75" style="1" customWidth="1"/>
    <col min="22" max="22" width="16.125" style="1" customWidth="1"/>
    <col min="23" max="23" width="10.25" style="7" hidden="1" customWidth="1"/>
    <col min="24" max="28" width="11.75" style="1" customWidth="1"/>
    <col min="29" max="29" width="16.25" style="1" customWidth="1"/>
    <col min="30" max="30" width="14.625" style="1" bestFit="1" customWidth="1"/>
    <col min="31" max="31" width="5.5" style="1" bestFit="1" customWidth="1"/>
    <col min="32" max="32" width="11.25" style="4" customWidth="1"/>
    <col min="33" max="33" width="5.5" style="1" bestFit="1" customWidth="1"/>
    <col min="34" max="34" width="8.875" style="4" bestFit="1" customWidth="1"/>
    <col min="35" max="35" width="9" style="1" customWidth="1"/>
    <col min="36" max="36" width="10.75" style="5" customWidth="1"/>
    <col min="37" max="37" width="5.5" style="1" bestFit="1" customWidth="1"/>
    <col min="38" max="38" width="9.625" style="5" customWidth="1"/>
    <col min="39" max="39" width="5.5" style="1" bestFit="1" customWidth="1"/>
    <col min="40" max="40" width="8.25" style="4" customWidth="1"/>
    <col min="41" max="41" width="5.5" style="1" bestFit="1" customWidth="1"/>
    <col min="42" max="42" width="11.25" style="5" customWidth="1"/>
    <col min="43" max="43" width="5.5" style="1" bestFit="1" customWidth="1"/>
    <col min="44" max="44" width="5.5" style="6" bestFit="1" customWidth="1"/>
    <col min="45" max="45" width="5.5" style="1" bestFit="1" customWidth="1"/>
    <col min="46" max="46" width="5.5" style="5" bestFit="1" customWidth="1"/>
    <col min="47" max="47" width="9.625" style="1" customWidth="1"/>
    <col min="48" max="48" width="9.25" style="4" customWidth="1"/>
    <col min="49" max="49" width="8" style="1" customWidth="1"/>
    <col min="50" max="50" width="8.875" style="4" customWidth="1"/>
    <col min="51" max="51" width="44.5" style="1" customWidth="1"/>
    <col min="52" max="16384" width="9.5" style="1"/>
  </cols>
  <sheetData>
    <row r="1" spans="1:51" ht="31.5" x14ac:dyDescent="0.2">
      <c r="A1" s="197" t="s">
        <v>233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</row>
    <row r="2" spans="1:51" ht="21.75" customHeight="1" x14ac:dyDescent="0.2">
      <c r="A2" s="198" t="s">
        <v>46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 t="s">
        <v>47</v>
      </c>
      <c r="M2" s="200"/>
      <c r="N2" s="200"/>
      <c r="O2" s="199" t="s">
        <v>48</v>
      </c>
      <c r="P2" s="200"/>
      <c r="Q2" s="200"/>
      <c r="R2" s="200"/>
      <c r="S2" s="200"/>
      <c r="T2" s="200"/>
      <c r="U2" s="200"/>
      <c r="V2" s="200"/>
      <c r="W2" s="15" t="s">
        <v>49</v>
      </c>
      <c r="X2" s="198" t="s">
        <v>50</v>
      </c>
      <c r="Y2" s="200"/>
      <c r="Z2" s="200"/>
      <c r="AA2" s="200"/>
      <c r="AB2" s="200"/>
      <c r="AC2" s="200"/>
      <c r="AD2" s="200"/>
      <c r="AE2" s="201" t="s">
        <v>51</v>
      </c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 t="s">
        <v>52</v>
      </c>
      <c r="AV2" s="201"/>
      <c r="AW2" s="201"/>
      <c r="AX2" s="201"/>
      <c r="AY2" s="201" t="s">
        <v>53</v>
      </c>
    </row>
    <row r="3" spans="1:51" x14ac:dyDescent="0.2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202" t="s">
        <v>54</v>
      </c>
      <c r="M3" s="202" t="s">
        <v>55</v>
      </c>
      <c r="N3" s="202" t="s">
        <v>56</v>
      </c>
      <c r="O3" s="202" t="s">
        <v>57</v>
      </c>
      <c r="P3" s="202" t="s">
        <v>58</v>
      </c>
      <c r="Q3" s="202" t="s">
        <v>59</v>
      </c>
      <c r="R3" s="204" t="s">
        <v>60</v>
      </c>
      <c r="S3" s="204"/>
      <c r="T3" s="204"/>
      <c r="U3" s="204"/>
      <c r="V3" s="204"/>
      <c r="W3" s="15" t="s">
        <v>61</v>
      </c>
      <c r="X3" s="200"/>
      <c r="Y3" s="200"/>
      <c r="Z3" s="200"/>
      <c r="AA3" s="200"/>
      <c r="AB3" s="200"/>
      <c r="AC3" s="200"/>
      <c r="AD3" s="200"/>
      <c r="AE3" s="203" t="s">
        <v>62</v>
      </c>
      <c r="AF3" s="203"/>
      <c r="AG3" s="203"/>
      <c r="AH3" s="203"/>
      <c r="AI3" s="203" t="s">
        <v>63</v>
      </c>
      <c r="AJ3" s="203"/>
      <c r="AK3" s="203"/>
      <c r="AL3" s="203"/>
      <c r="AM3" s="203" t="s">
        <v>64</v>
      </c>
      <c r="AN3" s="203"/>
      <c r="AO3" s="203"/>
      <c r="AP3" s="203"/>
      <c r="AQ3" s="203" t="s">
        <v>65</v>
      </c>
      <c r="AR3" s="203"/>
      <c r="AS3" s="203"/>
      <c r="AT3" s="203"/>
      <c r="AU3" s="201" t="s">
        <v>61</v>
      </c>
      <c r="AV3" s="201"/>
      <c r="AW3" s="201"/>
      <c r="AX3" s="201"/>
      <c r="AY3" s="201"/>
    </row>
    <row r="4" spans="1:51" x14ac:dyDescent="0.2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202"/>
      <c r="M4" s="202"/>
      <c r="N4" s="202"/>
      <c r="O4" s="202"/>
      <c r="P4" s="202"/>
      <c r="Q4" s="202"/>
      <c r="R4" s="204" t="s">
        <v>66</v>
      </c>
      <c r="S4" s="204"/>
      <c r="T4" s="204" t="s">
        <v>67</v>
      </c>
      <c r="U4" s="204"/>
      <c r="V4" s="204" t="s">
        <v>68</v>
      </c>
      <c r="W4" s="15"/>
      <c r="X4" s="200"/>
      <c r="Y4" s="200"/>
      <c r="Z4" s="200"/>
      <c r="AA4" s="200"/>
      <c r="AB4" s="200"/>
      <c r="AC4" s="200"/>
      <c r="AD4" s="200"/>
      <c r="AE4" s="203" t="s">
        <v>69</v>
      </c>
      <c r="AF4" s="203"/>
      <c r="AG4" s="203" t="s">
        <v>70</v>
      </c>
      <c r="AH4" s="203"/>
      <c r="AI4" s="203" t="s">
        <v>69</v>
      </c>
      <c r="AJ4" s="203"/>
      <c r="AK4" s="203" t="s">
        <v>70</v>
      </c>
      <c r="AL4" s="203"/>
      <c r="AM4" s="203" t="s">
        <v>69</v>
      </c>
      <c r="AN4" s="203"/>
      <c r="AO4" s="203" t="s">
        <v>70</v>
      </c>
      <c r="AP4" s="203"/>
      <c r="AQ4" s="203" t="s">
        <v>69</v>
      </c>
      <c r="AR4" s="203"/>
      <c r="AS4" s="203" t="s">
        <v>70</v>
      </c>
      <c r="AT4" s="203"/>
      <c r="AU4" s="204" t="s">
        <v>71</v>
      </c>
      <c r="AV4" s="204"/>
      <c r="AW4" s="203" t="s">
        <v>70</v>
      </c>
      <c r="AX4" s="203"/>
      <c r="AY4" s="201"/>
    </row>
    <row r="5" spans="1:51" ht="24" customHeight="1" x14ac:dyDescent="0.2">
      <c r="A5" s="207" t="s">
        <v>72</v>
      </c>
      <c r="B5" s="207" t="s">
        <v>73</v>
      </c>
      <c r="C5" s="207" t="s">
        <v>74</v>
      </c>
      <c r="D5" s="207" t="s">
        <v>75</v>
      </c>
      <c r="E5" s="207" t="s">
        <v>76</v>
      </c>
      <c r="F5" s="207" t="s">
        <v>77</v>
      </c>
      <c r="G5" s="207" t="s">
        <v>78</v>
      </c>
      <c r="H5" s="207" t="s">
        <v>79</v>
      </c>
      <c r="I5" s="208" t="s">
        <v>80</v>
      </c>
      <c r="J5" s="207" t="s">
        <v>81</v>
      </c>
      <c r="K5" s="207" t="s">
        <v>82</v>
      </c>
      <c r="L5" s="202"/>
      <c r="M5" s="202"/>
      <c r="N5" s="202"/>
      <c r="O5" s="202"/>
      <c r="P5" s="202"/>
      <c r="Q5" s="202"/>
      <c r="R5" s="204" t="s">
        <v>83</v>
      </c>
      <c r="S5" s="204" t="s">
        <v>84</v>
      </c>
      <c r="T5" s="204" t="s">
        <v>85</v>
      </c>
      <c r="U5" s="204" t="s">
        <v>86</v>
      </c>
      <c r="V5" s="204"/>
      <c r="W5" s="15"/>
      <c r="X5" s="204" t="s">
        <v>87</v>
      </c>
      <c r="Y5" s="205" t="s">
        <v>37</v>
      </c>
      <c r="Z5" s="205" t="s">
        <v>88</v>
      </c>
      <c r="AA5" s="205" t="s">
        <v>35</v>
      </c>
      <c r="AB5" s="205" t="s">
        <v>89</v>
      </c>
      <c r="AC5" s="205" t="s">
        <v>90</v>
      </c>
      <c r="AD5" s="205" t="s">
        <v>91</v>
      </c>
      <c r="AE5" s="206" t="s">
        <v>92</v>
      </c>
      <c r="AF5" s="206" t="s">
        <v>93</v>
      </c>
      <c r="AG5" s="206" t="s">
        <v>94</v>
      </c>
      <c r="AH5" s="206" t="s">
        <v>95</v>
      </c>
      <c r="AI5" s="206" t="s">
        <v>92</v>
      </c>
      <c r="AJ5" s="206" t="s">
        <v>93</v>
      </c>
      <c r="AK5" s="206" t="s">
        <v>94</v>
      </c>
      <c r="AL5" s="206" t="s">
        <v>95</v>
      </c>
      <c r="AM5" s="206" t="s">
        <v>92</v>
      </c>
      <c r="AN5" s="206" t="s">
        <v>93</v>
      </c>
      <c r="AO5" s="206" t="s">
        <v>94</v>
      </c>
      <c r="AP5" s="206" t="s">
        <v>95</v>
      </c>
      <c r="AQ5" s="206" t="s">
        <v>92</v>
      </c>
      <c r="AR5" s="206" t="s">
        <v>93</v>
      </c>
      <c r="AS5" s="206" t="s">
        <v>94</v>
      </c>
      <c r="AT5" s="206" t="s">
        <v>95</v>
      </c>
      <c r="AU5" s="206" t="s">
        <v>92</v>
      </c>
      <c r="AV5" s="206" t="s">
        <v>93</v>
      </c>
      <c r="AW5" s="206" t="s">
        <v>94</v>
      </c>
      <c r="AX5" s="206" t="s">
        <v>95</v>
      </c>
      <c r="AY5" s="201"/>
    </row>
    <row r="6" spans="1:51" ht="78.75" customHeight="1" x14ac:dyDescent="0.2">
      <c r="A6" s="207"/>
      <c r="B6" s="207"/>
      <c r="C6" s="207"/>
      <c r="D6" s="207"/>
      <c r="E6" s="207"/>
      <c r="F6" s="207"/>
      <c r="G6" s="207"/>
      <c r="H6" s="207"/>
      <c r="I6" s="208"/>
      <c r="J6" s="207"/>
      <c r="K6" s="207"/>
      <c r="L6" s="202"/>
      <c r="M6" s="202"/>
      <c r="N6" s="202"/>
      <c r="O6" s="202"/>
      <c r="P6" s="202"/>
      <c r="Q6" s="202"/>
      <c r="R6" s="204"/>
      <c r="S6" s="204"/>
      <c r="T6" s="204"/>
      <c r="U6" s="204"/>
      <c r="V6" s="204"/>
      <c r="W6" s="16"/>
      <c r="X6" s="204"/>
      <c r="Y6" s="205"/>
      <c r="Z6" s="205"/>
      <c r="AA6" s="205"/>
      <c r="AB6" s="205"/>
      <c r="AC6" s="205"/>
      <c r="AD6" s="205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17"/>
    </row>
    <row r="7" spans="1:51" s="2" customFormat="1" ht="145.5" customHeight="1" x14ac:dyDescent="0.2">
      <c r="A7" s="18">
        <v>1</v>
      </c>
      <c r="B7" s="19" t="s">
        <v>4</v>
      </c>
      <c r="C7" s="20" t="s">
        <v>1</v>
      </c>
      <c r="D7" s="20" t="s">
        <v>2</v>
      </c>
      <c r="E7" s="21" t="s">
        <v>5</v>
      </c>
      <c r="F7" s="79" t="s">
        <v>36</v>
      </c>
      <c r="G7" s="22" t="s">
        <v>234</v>
      </c>
      <c r="H7" s="23" t="s">
        <v>6</v>
      </c>
      <c r="I7" s="24" t="s">
        <v>3</v>
      </c>
      <c r="J7" s="39" t="s">
        <v>187</v>
      </c>
      <c r="K7" s="42"/>
      <c r="L7" s="46" t="s">
        <v>99</v>
      </c>
      <c r="M7" s="45" t="s">
        <v>100</v>
      </c>
      <c r="N7" s="46" t="s">
        <v>101</v>
      </c>
      <c r="O7" s="47" t="s">
        <v>97</v>
      </c>
      <c r="P7" s="46" t="s">
        <v>38</v>
      </c>
      <c r="Q7" s="49" t="s">
        <v>98</v>
      </c>
      <c r="R7" s="78">
        <v>1</v>
      </c>
      <c r="S7" s="77">
        <v>1</v>
      </c>
      <c r="T7" s="110"/>
      <c r="U7" s="78">
        <v>2020</v>
      </c>
      <c r="V7" s="78">
        <v>2020</v>
      </c>
      <c r="W7" s="25">
        <v>720</v>
      </c>
      <c r="X7" s="79" t="s">
        <v>173</v>
      </c>
      <c r="Y7" s="18">
        <v>88</v>
      </c>
      <c r="Z7" s="18">
        <v>88</v>
      </c>
      <c r="AA7" s="18">
        <v>88</v>
      </c>
      <c r="AB7" s="18"/>
      <c r="AC7" s="18">
        <v>88</v>
      </c>
      <c r="AD7" s="18"/>
      <c r="AE7" s="26"/>
      <c r="AF7" s="27"/>
      <c r="AG7" s="25"/>
      <c r="AH7" s="28"/>
      <c r="AI7" s="25"/>
      <c r="AJ7" s="27"/>
      <c r="AK7" s="29"/>
      <c r="AL7" s="28"/>
      <c r="AM7" s="25"/>
      <c r="AN7" s="28"/>
      <c r="AO7" s="29"/>
      <c r="AP7" s="28"/>
      <c r="AQ7" s="25"/>
      <c r="AR7" s="30"/>
      <c r="AS7" s="29"/>
      <c r="AT7" s="31"/>
      <c r="AU7" s="32"/>
      <c r="AV7" s="28"/>
      <c r="AW7" s="29"/>
      <c r="AX7" s="28"/>
      <c r="AY7" s="29"/>
    </row>
    <row r="8" spans="1:51" s="2" customFormat="1" ht="93" customHeight="1" x14ac:dyDescent="0.2">
      <c r="A8" s="18">
        <v>2</v>
      </c>
      <c r="B8" s="19" t="s">
        <v>8</v>
      </c>
      <c r="C8" s="20" t="s">
        <v>1</v>
      </c>
      <c r="D8" s="20" t="s">
        <v>7</v>
      </c>
      <c r="E8" s="33" t="s">
        <v>9</v>
      </c>
      <c r="F8" s="44" t="s">
        <v>43</v>
      </c>
      <c r="G8" s="22" t="s">
        <v>235</v>
      </c>
      <c r="H8" s="33" t="s">
        <v>10</v>
      </c>
      <c r="I8" s="22" t="s">
        <v>3</v>
      </c>
      <c r="J8" s="109" t="s">
        <v>232</v>
      </c>
      <c r="K8" s="40"/>
      <c r="L8" s="46" t="s">
        <v>99</v>
      </c>
      <c r="M8" s="45" t="s">
        <v>100</v>
      </c>
      <c r="N8" s="46" t="s">
        <v>102</v>
      </c>
      <c r="O8" s="47" t="s">
        <v>97</v>
      </c>
      <c r="P8" s="46" t="s">
        <v>38</v>
      </c>
      <c r="Q8" s="49" t="s">
        <v>98</v>
      </c>
      <c r="R8" s="18">
        <v>1</v>
      </c>
      <c r="S8" s="77">
        <v>1</v>
      </c>
      <c r="T8" s="18"/>
      <c r="U8" s="78">
        <v>2020</v>
      </c>
      <c r="V8" s="78">
        <v>2020</v>
      </c>
      <c r="W8" s="32">
        <v>24</v>
      </c>
      <c r="X8" s="79" t="s">
        <v>173</v>
      </c>
      <c r="Y8" s="115">
        <v>46454</v>
      </c>
      <c r="Z8" s="115">
        <v>46454</v>
      </c>
      <c r="AA8" s="115">
        <v>46454</v>
      </c>
      <c r="AB8" s="18"/>
      <c r="AC8" s="115">
        <v>46454</v>
      </c>
      <c r="AD8" s="18"/>
      <c r="AE8" s="25">
        <v>0</v>
      </c>
      <c r="AF8" s="62">
        <v>0</v>
      </c>
      <c r="AG8" s="25">
        <v>0</v>
      </c>
      <c r="AH8" s="86">
        <v>0</v>
      </c>
      <c r="AI8" s="25">
        <v>0</v>
      </c>
      <c r="AJ8" s="62">
        <v>0</v>
      </c>
      <c r="AK8" s="25">
        <v>0</v>
      </c>
      <c r="AL8" s="86">
        <v>0</v>
      </c>
      <c r="AM8" s="25">
        <v>0</v>
      </c>
      <c r="AN8" s="28">
        <v>0</v>
      </c>
      <c r="AO8" s="29">
        <v>0</v>
      </c>
      <c r="AP8" s="86">
        <v>0</v>
      </c>
      <c r="AQ8" s="25"/>
      <c r="AR8" s="30"/>
      <c r="AS8" s="29"/>
      <c r="AT8" s="31"/>
      <c r="AU8" s="32">
        <v>0</v>
      </c>
      <c r="AV8" s="28">
        <v>0</v>
      </c>
      <c r="AW8" s="29">
        <v>0</v>
      </c>
      <c r="AX8" s="86">
        <v>0</v>
      </c>
      <c r="AY8" s="29"/>
    </row>
    <row r="9" spans="1:51" s="2" customFormat="1" ht="75.75" customHeight="1" x14ac:dyDescent="0.2">
      <c r="A9" s="18">
        <v>3</v>
      </c>
      <c r="B9" s="19" t="s">
        <v>11</v>
      </c>
      <c r="C9" s="20" t="s">
        <v>1</v>
      </c>
      <c r="D9" s="21" t="s">
        <v>12</v>
      </c>
      <c r="E9" s="23" t="s">
        <v>13</v>
      </c>
      <c r="F9" s="44" t="s">
        <v>45</v>
      </c>
      <c r="G9" s="24" t="s">
        <v>235</v>
      </c>
      <c r="H9" s="33" t="s">
        <v>14</v>
      </c>
      <c r="I9" s="24" t="s">
        <v>3</v>
      </c>
      <c r="J9" s="8" t="s">
        <v>0</v>
      </c>
      <c r="K9" s="41"/>
      <c r="L9" s="46" t="s">
        <v>99</v>
      </c>
      <c r="M9" s="45" t="s">
        <v>100</v>
      </c>
      <c r="N9" s="46" t="s">
        <v>103</v>
      </c>
      <c r="O9" s="47" t="s">
        <v>97</v>
      </c>
      <c r="P9" s="46" t="s">
        <v>38</v>
      </c>
      <c r="Q9" s="49" t="s">
        <v>98</v>
      </c>
      <c r="R9" s="18">
        <v>1</v>
      </c>
      <c r="S9" s="77">
        <v>1</v>
      </c>
      <c r="T9" s="18"/>
      <c r="U9" s="78">
        <v>2020</v>
      </c>
      <c r="V9" s="78">
        <v>2020</v>
      </c>
      <c r="W9" s="32">
        <v>144</v>
      </c>
      <c r="X9" s="79" t="s">
        <v>173</v>
      </c>
      <c r="Y9" s="115">
        <v>46454</v>
      </c>
      <c r="Z9" s="115">
        <v>46454</v>
      </c>
      <c r="AA9" s="115">
        <v>46454</v>
      </c>
      <c r="AB9" s="18"/>
      <c r="AC9" s="115">
        <v>46454</v>
      </c>
      <c r="AD9" s="18"/>
      <c r="AE9" s="25">
        <v>0.83299999999999996</v>
      </c>
      <c r="AF9" s="27">
        <v>0.8</v>
      </c>
      <c r="AG9" s="25">
        <v>8.33</v>
      </c>
      <c r="AH9" s="86">
        <v>0.08</v>
      </c>
      <c r="AI9" s="25">
        <v>0</v>
      </c>
      <c r="AJ9" s="27">
        <v>0</v>
      </c>
      <c r="AK9" s="29">
        <v>0</v>
      </c>
      <c r="AL9" s="31">
        <v>0</v>
      </c>
      <c r="AM9" s="25">
        <v>0.83</v>
      </c>
      <c r="AN9" s="28">
        <v>0</v>
      </c>
      <c r="AO9" s="29">
        <v>8.33</v>
      </c>
      <c r="AP9" s="28">
        <v>0.08</v>
      </c>
      <c r="AQ9" s="25"/>
      <c r="AR9" s="30"/>
      <c r="AS9" s="29"/>
      <c r="AT9" s="31"/>
      <c r="AU9" s="32">
        <v>16.329999999999998</v>
      </c>
      <c r="AV9" s="28">
        <v>0.8</v>
      </c>
      <c r="AW9" s="29">
        <v>16.329999999999998</v>
      </c>
      <c r="AX9" s="86">
        <v>0.16</v>
      </c>
      <c r="AY9" s="29"/>
    </row>
    <row r="10" spans="1:51" ht="90" x14ac:dyDescent="0.2">
      <c r="A10" s="18">
        <v>4</v>
      </c>
      <c r="B10" s="19" t="s">
        <v>15</v>
      </c>
      <c r="C10" s="20" t="s">
        <v>1</v>
      </c>
      <c r="D10" s="20" t="s">
        <v>12</v>
      </c>
      <c r="E10" s="21" t="s">
        <v>16</v>
      </c>
      <c r="F10" s="44" t="s">
        <v>44</v>
      </c>
      <c r="G10" s="24" t="s">
        <v>234</v>
      </c>
      <c r="H10" s="33" t="s">
        <v>17</v>
      </c>
      <c r="I10" s="22" t="s">
        <v>3</v>
      </c>
      <c r="J10" s="39" t="s">
        <v>189</v>
      </c>
      <c r="K10" s="42"/>
      <c r="L10" s="46" t="s">
        <v>99</v>
      </c>
      <c r="M10" s="45" t="s">
        <v>100</v>
      </c>
      <c r="N10" s="46" t="s">
        <v>104</v>
      </c>
      <c r="O10" s="47" t="s">
        <v>97</v>
      </c>
      <c r="P10" s="46" t="s">
        <v>38</v>
      </c>
      <c r="Q10" s="49" t="s">
        <v>98</v>
      </c>
      <c r="R10" s="18">
        <v>1</v>
      </c>
      <c r="S10" s="77">
        <v>1</v>
      </c>
      <c r="T10" s="18"/>
      <c r="U10" s="78">
        <v>2020</v>
      </c>
      <c r="V10" s="78">
        <v>2020</v>
      </c>
      <c r="W10" s="32">
        <v>145</v>
      </c>
      <c r="X10" s="79" t="s">
        <v>173</v>
      </c>
      <c r="Y10" s="18">
        <v>88</v>
      </c>
      <c r="Z10" s="18">
        <v>88</v>
      </c>
      <c r="AA10" s="18">
        <v>88</v>
      </c>
      <c r="AB10" s="18"/>
      <c r="AC10" s="18">
        <v>88</v>
      </c>
      <c r="AD10" s="18"/>
      <c r="AE10" s="25" t="s">
        <v>228</v>
      </c>
      <c r="AF10" s="27" t="s">
        <v>229</v>
      </c>
      <c r="AG10" s="25">
        <v>5.55</v>
      </c>
      <c r="AH10" s="86">
        <v>5.5500000000000001E-2</v>
      </c>
      <c r="AI10" s="25">
        <v>0</v>
      </c>
      <c r="AJ10" s="27">
        <v>0</v>
      </c>
      <c r="AK10" s="29">
        <v>0</v>
      </c>
      <c r="AL10" s="31">
        <v>0</v>
      </c>
      <c r="AM10" s="25">
        <v>0</v>
      </c>
      <c r="AN10" s="28">
        <v>0</v>
      </c>
      <c r="AO10" s="29">
        <v>0</v>
      </c>
      <c r="AP10" s="28">
        <v>0</v>
      </c>
      <c r="AQ10" s="25"/>
      <c r="AR10" s="30"/>
      <c r="AS10" s="29"/>
      <c r="AT10" s="31"/>
      <c r="AU10" s="32">
        <v>5.55</v>
      </c>
      <c r="AV10" s="28">
        <v>0.5</v>
      </c>
      <c r="AW10" s="29">
        <v>5.55</v>
      </c>
      <c r="AX10" s="86">
        <v>0.06</v>
      </c>
      <c r="AY10" s="29"/>
    </row>
    <row r="11" spans="1:51" ht="90" x14ac:dyDescent="0.2">
      <c r="A11" s="18">
        <v>5</v>
      </c>
      <c r="B11" s="19" t="s">
        <v>18</v>
      </c>
      <c r="C11" s="20" t="s">
        <v>1</v>
      </c>
      <c r="D11" s="20" t="s">
        <v>19</v>
      </c>
      <c r="E11" s="33" t="s">
        <v>20</v>
      </c>
      <c r="F11" s="95" t="s">
        <v>42</v>
      </c>
      <c r="G11" s="24" t="s">
        <v>236</v>
      </c>
      <c r="H11" s="33" t="s">
        <v>21</v>
      </c>
      <c r="I11" s="22" t="s">
        <v>3</v>
      </c>
      <c r="J11" s="39"/>
      <c r="K11" s="43"/>
      <c r="L11" s="46" t="s">
        <v>99</v>
      </c>
      <c r="M11" s="45" t="s">
        <v>100</v>
      </c>
      <c r="N11" s="46" t="s">
        <v>105</v>
      </c>
      <c r="O11" s="47" t="s">
        <v>97</v>
      </c>
      <c r="P11" s="46" t="s">
        <v>38</v>
      </c>
      <c r="Q11" s="49" t="s">
        <v>98</v>
      </c>
      <c r="R11" s="18">
        <v>1</v>
      </c>
      <c r="S11" s="77">
        <v>1</v>
      </c>
      <c r="T11" s="18"/>
      <c r="U11" s="78">
        <v>2020</v>
      </c>
      <c r="V11" s="78">
        <v>2020</v>
      </c>
      <c r="W11" s="32">
        <v>148</v>
      </c>
      <c r="X11" s="79" t="s">
        <v>173</v>
      </c>
      <c r="Y11" s="115">
        <v>10000</v>
      </c>
      <c r="Z11" s="18">
        <v>10000</v>
      </c>
      <c r="AA11" s="18">
        <v>10000</v>
      </c>
      <c r="AB11" s="18"/>
      <c r="AC11" s="18">
        <v>10000</v>
      </c>
      <c r="AD11" s="18"/>
      <c r="AE11" s="35">
        <v>0.25</v>
      </c>
      <c r="AF11" s="36">
        <v>0.25</v>
      </c>
      <c r="AG11" s="35">
        <v>0.25</v>
      </c>
      <c r="AH11" s="87">
        <v>0.25</v>
      </c>
      <c r="AI11" s="35">
        <v>0.25</v>
      </c>
      <c r="AJ11" s="36">
        <v>0.25</v>
      </c>
      <c r="AK11" s="35">
        <v>0.25</v>
      </c>
      <c r="AL11" s="87">
        <v>0.25</v>
      </c>
      <c r="AM11" s="35">
        <v>0.25</v>
      </c>
      <c r="AN11" s="36">
        <v>0.25</v>
      </c>
      <c r="AO11" s="35">
        <v>0.25</v>
      </c>
      <c r="AP11" s="37">
        <v>1</v>
      </c>
      <c r="AQ11" s="35"/>
      <c r="AR11" s="38"/>
      <c r="AS11" s="35"/>
      <c r="AT11" s="37"/>
      <c r="AU11" s="18">
        <v>0.75</v>
      </c>
      <c r="AV11" s="89">
        <v>0.75</v>
      </c>
      <c r="AW11" s="18">
        <v>0.75</v>
      </c>
      <c r="AX11" s="86">
        <v>0.75</v>
      </c>
      <c r="AY11" s="29"/>
    </row>
    <row r="12" spans="1:51" ht="75" x14ac:dyDescent="0.2">
      <c r="A12" s="18">
        <v>6</v>
      </c>
      <c r="B12" s="19" t="s">
        <v>22</v>
      </c>
      <c r="C12" s="20" t="s">
        <v>1</v>
      </c>
      <c r="D12" s="20" t="s">
        <v>19</v>
      </c>
      <c r="E12" s="23" t="s">
        <v>23</v>
      </c>
      <c r="F12" s="44" t="s">
        <v>45</v>
      </c>
      <c r="G12" s="44" t="s">
        <v>235</v>
      </c>
      <c r="H12" s="33" t="s">
        <v>24</v>
      </c>
      <c r="I12" s="22" t="s">
        <v>3</v>
      </c>
      <c r="J12" s="8" t="s">
        <v>0</v>
      </c>
      <c r="K12" s="41"/>
      <c r="L12" s="46" t="s">
        <v>106</v>
      </c>
      <c r="M12" s="45" t="s">
        <v>107</v>
      </c>
      <c r="N12" s="46" t="s">
        <v>108</v>
      </c>
      <c r="O12" s="47" t="s">
        <v>97</v>
      </c>
      <c r="P12" s="46" t="s">
        <v>38</v>
      </c>
      <c r="Q12" s="49" t="s">
        <v>98</v>
      </c>
      <c r="R12" s="18">
        <v>2</v>
      </c>
      <c r="S12" s="77">
        <v>1</v>
      </c>
      <c r="T12" s="18"/>
      <c r="U12" s="78">
        <v>2020</v>
      </c>
      <c r="V12" s="78">
        <v>2020</v>
      </c>
      <c r="W12" s="32"/>
      <c r="X12" s="79" t="s">
        <v>173</v>
      </c>
      <c r="Y12" s="115">
        <v>46454</v>
      </c>
      <c r="Z12" s="115">
        <v>46454</v>
      </c>
      <c r="AA12" s="115">
        <v>46454</v>
      </c>
      <c r="AB12" s="18"/>
      <c r="AC12" s="115">
        <v>46454</v>
      </c>
      <c r="AD12" s="18"/>
      <c r="AE12" s="35">
        <v>0.25</v>
      </c>
      <c r="AF12" s="36">
        <v>0.25</v>
      </c>
      <c r="AG12" s="35">
        <v>0.25</v>
      </c>
      <c r="AH12" s="87">
        <v>0.25</v>
      </c>
      <c r="AI12" s="35">
        <v>0.25</v>
      </c>
      <c r="AJ12" s="36">
        <v>0.25</v>
      </c>
      <c r="AK12" s="35">
        <v>0.25</v>
      </c>
      <c r="AL12" s="87">
        <v>0.25</v>
      </c>
      <c r="AM12" s="35">
        <v>0.25</v>
      </c>
      <c r="AN12" s="36">
        <v>0.25</v>
      </c>
      <c r="AO12" s="35">
        <v>0.25</v>
      </c>
      <c r="AP12" s="37">
        <v>1</v>
      </c>
      <c r="AQ12" s="35"/>
      <c r="AR12" s="38"/>
      <c r="AS12" s="35"/>
      <c r="AT12" s="37"/>
      <c r="AU12" s="18">
        <v>0.75</v>
      </c>
      <c r="AV12" s="89">
        <v>0.75</v>
      </c>
      <c r="AW12" s="18">
        <v>0.75</v>
      </c>
      <c r="AX12" s="86">
        <v>0.75</v>
      </c>
      <c r="AY12" s="29"/>
    </row>
    <row r="13" spans="1:51" ht="105" x14ac:dyDescent="0.2">
      <c r="A13" s="18">
        <v>7</v>
      </c>
      <c r="B13" s="19" t="s">
        <v>26</v>
      </c>
      <c r="C13" s="20" t="s">
        <v>1</v>
      </c>
      <c r="D13" s="21" t="s">
        <v>25</v>
      </c>
      <c r="E13" s="21" t="s">
        <v>27</v>
      </c>
      <c r="F13" s="44" t="s">
        <v>39</v>
      </c>
      <c r="G13" s="22" t="s">
        <v>235</v>
      </c>
      <c r="H13" s="33" t="s">
        <v>28</v>
      </c>
      <c r="I13" s="24"/>
      <c r="J13" s="39"/>
      <c r="K13" s="43"/>
      <c r="L13" s="46" t="s">
        <v>99</v>
      </c>
      <c r="M13" s="45" t="s">
        <v>100</v>
      </c>
      <c r="N13" s="46" t="s">
        <v>104</v>
      </c>
      <c r="O13" s="47" t="s">
        <v>97</v>
      </c>
      <c r="P13" s="46" t="s">
        <v>38</v>
      </c>
      <c r="Q13" s="49" t="s">
        <v>98</v>
      </c>
      <c r="R13" s="18">
        <v>1</v>
      </c>
      <c r="S13" s="77">
        <v>1</v>
      </c>
      <c r="T13" s="18"/>
      <c r="U13" s="78">
        <v>2020</v>
      </c>
      <c r="V13" s="78">
        <v>2020</v>
      </c>
      <c r="W13" s="34"/>
      <c r="X13" s="79" t="s">
        <v>173</v>
      </c>
      <c r="Y13" s="115">
        <v>46454</v>
      </c>
      <c r="Z13" s="115">
        <v>46454</v>
      </c>
      <c r="AA13" s="115">
        <v>46454</v>
      </c>
      <c r="AB13" s="18"/>
      <c r="AC13" s="115">
        <v>46454</v>
      </c>
      <c r="AD13" s="18"/>
      <c r="AE13" s="35">
        <v>0.25</v>
      </c>
      <c r="AF13" s="36">
        <v>0.25</v>
      </c>
      <c r="AG13" s="35">
        <v>0.25</v>
      </c>
      <c r="AH13" s="87">
        <v>0.25</v>
      </c>
      <c r="AI13" s="35">
        <v>0.25</v>
      </c>
      <c r="AJ13" s="36">
        <v>0.25</v>
      </c>
      <c r="AK13" s="35">
        <v>0.25</v>
      </c>
      <c r="AL13" s="87">
        <v>0.25</v>
      </c>
      <c r="AM13" s="35">
        <v>0.25</v>
      </c>
      <c r="AN13" s="36">
        <v>0.25</v>
      </c>
      <c r="AO13" s="35">
        <v>0.25</v>
      </c>
      <c r="AP13" s="37">
        <v>1</v>
      </c>
      <c r="AQ13" s="35"/>
      <c r="AR13" s="38"/>
      <c r="AS13" s="35"/>
      <c r="AT13" s="37"/>
      <c r="AU13" s="18">
        <v>0.75</v>
      </c>
      <c r="AV13" s="89">
        <v>0.75</v>
      </c>
      <c r="AW13" s="18">
        <v>0.75</v>
      </c>
      <c r="AX13" s="86">
        <v>0.75</v>
      </c>
      <c r="AY13" s="35"/>
    </row>
    <row r="14" spans="1:51" ht="85.5" x14ac:dyDescent="0.2">
      <c r="A14" s="18">
        <v>8</v>
      </c>
      <c r="B14" s="19" t="s">
        <v>29</v>
      </c>
      <c r="C14" s="20" t="s">
        <v>1</v>
      </c>
      <c r="D14" s="20" t="s">
        <v>25</v>
      </c>
      <c r="E14" s="23" t="s">
        <v>30</v>
      </c>
      <c r="F14" s="33" t="s">
        <v>40</v>
      </c>
      <c r="G14" s="22" t="s">
        <v>235</v>
      </c>
      <c r="H14" s="23" t="s">
        <v>31</v>
      </c>
      <c r="I14" s="22"/>
      <c r="J14" s="8"/>
      <c r="K14" s="40"/>
      <c r="L14" s="46" t="s">
        <v>99</v>
      </c>
      <c r="M14" s="45" t="s">
        <v>100</v>
      </c>
      <c r="N14" s="46" t="s">
        <v>109</v>
      </c>
      <c r="O14" s="47" t="s">
        <v>97</v>
      </c>
      <c r="P14" s="46" t="s">
        <v>38</v>
      </c>
      <c r="Q14" s="49" t="s">
        <v>98</v>
      </c>
      <c r="R14" s="18">
        <v>1</v>
      </c>
      <c r="S14" s="77">
        <v>1</v>
      </c>
      <c r="T14" s="18"/>
      <c r="U14" s="78">
        <v>2020</v>
      </c>
      <c r="V14" s="78">
        <v>2020</v>
      </c>
      <c r="W14" s="32"/>
      <c r="X14" s="79" t="s">
        <v>173</v>
      </c>
      <c r="Y14" s="115">
        <v>46454</v>
      </c>
      <c r="Z14" s="115">
        <v>46454</v>
      </c>
      <c r="AA14" s="115">
        <v>46454</v>
      </c>
      <c r="AB14" s="18"/>
      <c r="AC14" s="115">
        <v>46454</v>
      </c>
      <c r="AD14" s="18"/>
      <c r="AE14" s="35">
        <v>0.25</v>
      </c>
      <c r="AF14" s="36">
        <v>0.25</v>
      </c>
      <c r="AG14" s="35">
        <v>0.25</v>
      </c>
      <c r="AH14" s="87">
        <v>0.25</v>
      </c>
      <c r="AI14" s="35">
        <v>0.25</v>
      </c>
      <c r="AJ14" s="36">
        <v>0.25</v>
      </c>
      <c r="AK14" s="35">
        <v>0.25</v>
      </c>
      <c r="AL14" s="87">
        <v>0.25</v>
      </c>
      <c r="AM14" s="35">
        <v>0.25</v>
      </c>
      <c r="AN14" s="36">
        <v>0.25</v>
      </c>
      <c r="AO14" s="35">
        <v>0.25</v>
      </c>
      <c r="AP14" s="37">
        <v>1</v>
      </c>
      <c r="AQ14" s="35"/>
      <c r="AR14" s="38"/>
      <c r="AS14" s="35"/>
      <c r="AT14" s="37"/>
      <c r="AU14" s="18">
        <v>0.75</v>
      </c>
      <c r="AV14" s="89">
        <v>0.75</v>
      </c>
      <c r="AW14" s="18">
        <v>0.75</v>
      </c>
      <c r="AX14" s="86">
        <v>0.75</v>
      </c>
      <c r="AY14" s="35"/>
    </row>
    <row r="15" spans="1:51" ht="95.25" customHeight="1" thickBot="1" x14ac:dyDescent="0.25">
      <c r="A15" s="154">
        <v>9</v>
      </c>
      <c r="B15" s="155" t="s">
        <v>32</v>
      </c>
      <c r="C15" s="156" t="s">
        <v>1</v>
      </c>
      <c r="D15" s="156" t="s">
        <v>25</v>
      </c>
      <c r="E15" s="157" t="s">
        <v>33</v>
      </c>
      <c r="F15" s="158" t="s">
        <v>41</v>
      </c>
      <c r="G15" s="159" t="s">
        <v>235</v>
      </c>
      <c r="H15" s="157" t="s">
        <v>34</v>
      </c>
      <c r="I15" s="159"/>
      <c r="J15" s="160"/>
      <c r="K15" s="161"/>
      <c r="L15" s="162" t="s">
        <v>99</v>
      </c>
      <c r="M15" s="163" t="s">
        <v>100</v>
      </c>
      <c r="N15" s="162" t="s">
        <v>110</v>
      </c>
      <c r="O15" s="164" t="s">
        <v>97</v>
      </c>
      <c r="P15" s="162" t="s">
        <v>38</v>
      </c>
      <c r="Q15" s="165" t="s">
        <v>98</v>
      </c>
      <c r="R15" s="154">
        <v>1</v>
      </c>
      <c r="S15" s="166">
        <v>1</v>
      </c>
      <c r="T15" s="154"/>
      <c r="U15" s="167">
        <v>2020</v>
      </c>
      <c r="V15" s="167">
        <v>2020</v>
      </c>
      <c r="W15" s="168"/>
      <c r="X15" s="169" t="s">
        <v>173</v>
      </c>
      <c r="Y15" s="170">
        <v>46454</v>
      </c>
      <c r="Z15" s="170">
        <v>46454</v>
      </c>
      <c r="AA15" s="170">
        <v>46454</v>
      </c>
      <c r="AB15" s="154"/>
      <c r="AC15" s="170">
        <v>46454</v>
      </c>
      <c r="AD15" s="154"/>
      <c r="AE15" s="154">
        <v>0.25</v>
      </c>
      <c r="AF15" s="171">
        <v>0.25</v>
      </c>
      <c r="AG15" s="154">
        <v>0.25</v>
      </c>
      <c r="AH15" s="172">
        <v>0.25</v>
      </c>
      <c r="AI15" s="154">
        <v>0.25</v>
      </c>
      <c r="AJ15" s="171">
        <v>0.25</v>
      </c>
      <c r="AK15" s="154">
        <v>0.25</v>
      </c>
      <c r="AL15" s="172">
        <v>0.25</v>
      </c>
      <c r="AM15" s="154">
        <v>0.25</v>
      </c>
      <c r="AN15" s="171">
        <v>0.25</v>
      </c>
      <c r="AO15" s="154">
        <v>0.25</v>
      </c>
      <c r="AP15" s="173">
        <v>1</v>
      </c>
      <c r="AQ15" s="154"/>
      <c r="AR15" s="174"/>
      <c r="AS15" s="154"/>
      <c r="AT15" s="173"/>
      <c r="AU15" s="154">
        <v>0.75</v>
      </c>
      <c r="AV15" s="171">
        <v>0.75</v>
      </c>
      <c r="AW15" s="18">
        <v>0.75</v>
      </c>
      <c r="AX15" s="86">
        <v>0.75</v>
      </c>
      <c r="AY15" s="35"/>
    </row>
    <row r="16" spans="1:51" ht="90" customHeight="1" thickBot="1" x14ac:dyDescent="0.25">
      <c r="A16" s="18">
        <v>1.1000000000000001</v>
      </c>
      <c r="B16" s="50" t="s">
        <v>174</v>
      </c>
      <c r="C16" s="20" t="s">
        <v>1</v>
      </c>
      <c r="D16" s="20" t="s">
        <v>180</v>
      </c>
      <c r="E16" s="23" t="s">
        <v>237</v>
      </c>
      <c r="F16" s="113" t="s">
        <v>238</v>
      </c>
      <c r="G16" s="22" t="s">
        <v>234</v>
      </c>
      <c r="H16" s="98" t="s">
        <v>6</v>
      </c>
      <c r="I16" s="22" t="s">
        <v>3</v>
      </c>
      <c r="J16" s="33" t="s">
        <v>188</v>
      </c>
      <c r="K16" s="18"/>
      <c r="L16" s="118" t="s">
        <v>111</v>
      </c>
      <c r="M16" s="119" t="s">
        <v>112</v>
      </c>
      <c r="N16" s="118" t="s">
        <v>113</v>
      </c>
      <c r="O16" s="120" t="s">
        <v>97</v>
      </c>
      <c r="P16" s="118" t="s">
        <v>38</v>
      </c>
      <c r="Q16" s="121" t="s">
        <v>98</v>
      </c>
      <c r="R16" s="18">
        <v>15</v>
      </c>
      <c r="S16" s="80">
        <v>1</v>
      </c>
      <c r="T16" s="18">
        <v>0</v>
      </c>
      <c r="U16" s="78">
        <v>2020</v>
      </c>
      <c r="V16" s="78">
        <v>2020</v>
      </c>
      <c r="W16" s="32"/>
      <c r="X16" s="79" t="s">
        <v>173</v>
      </c>
      <c r="Y16" s="18">
        <v>88</v>
      </c>
      <c r="Z16" s="18">
        <v>88</v>
      </c>
      <c r="AA16" s="18">
        <v>88</v>
      </c>
      <c r="AB16" s="18"/>
      <c r="AC16" s="18">
        <v>88</v>
      </c>
      <c r="AD16" s="18"/>
      <c r="AE16" s="116">
        <v>13</v>
      </c>
      <c r="AF16" s="122">
        <f>(AE16*100)/12</f>
        <v>108.33333333333333</v>
      </c>
      <c r="AG16" s="116">
        <v>13</v>
      </c>
      <c r="AH16" s="123">
        <v>1</v>
      </c>
      <c r="AI16" s="116">
        <v>2</v>
      </c>
      <c r="AJ16" s="124">
        <v>108.33</v>
      </c>
      <c r="AK16" s="116">
        <v>2</v>
      </c>
      <c r="AL16" s="125">
        <v>1</v>
      </c>
      <c r="AM16" s="18">
        <v>0</v>
      </c>
      <c r="AN16" s="89">
        <v>0</v>
      </c>
      <c r="AO16" s="18">
        <v>0</v>
      </c>
      <c r="AP16" s="125">
        <v>0</v>
      </c>
      <c r="AQ16" s="18"/>
      <c r="AR16" s="126"/>
      <c r="AS16" s="18"/>
      <c r="AT16" s="175"/>
      <c r="AU16" s="127">
        <v>15</v>
      </c>
      <c r="AV16" s="128">
        <f t="shared" ref="AV16:AV23" si="0">AF16+AJ16+AN16+AR16</f>
        <v>216.66333333333333</v>
      </c>
      <c r="AW16" s="129">
        <v>15</v>
      </c>
      <c r="AX16" s="182">
        <v>1</v>
      </c>
      <c r="AY16" s="180"/>
    </row>
    <row r="17" spans="1:51" ht="90" customHeight="1" x14ac:dyDescent="0.2">
      <c r="A17" s="18">
        <v>1.2</v>
      </c>
      <c r="B17" s="52" t="s">
        <v>178</v>
      </c>
      <c r="C17" s="20" t="s">
        <v>1</v>
      </c>
      <c r="D17" s="20" t="s">
        <v>181</v>
      </c>
      <c r="E17" s="23" t="s">
        <v>239</v>
      </c>
      <c r="F17" s="113" t="s">
        <v>240</v>
      </c>
      <c r="G17" s="22" t="s">
        <v>234</v>
      </c>
      <c r="H17" s="98" t="s">
        <v>6</v>
      </c>
      <c r="I17" s="22" t="s">
        <v>3</v>
      </c>
      <c r="J17" s="33" t="s">
        <v>189</v>
      </c>
      <c r="K17" s="18"/>
      <c r="L17" s="118" t="s">
        <v>114</v>
      </c>
      <c r="M17" s="119" t="s">
        <v>115</v>
      </c>
      <c r="N17" s="118" t="s">
        <v>116</v>
      </c>
      <c r="O17" s="120" t="s">
        <v>97</v>
      </c>
      <c r="P17" s="118" t="s">
        <v>38</v>
      </c>
      <c r="Q17" s="121" t="s">
        <v>98</v>
      </c>
      <c r="R17" s="18">
        <v>1</v>
      </c>
      <c r="S17" s="80">
        <v>1</v>
      </c>
      <c r="T17" s="111">
        <v>1900000</v>
      </c>
      <c r="U17" s="78">
        <v>2020</v>
      </c>
      <c r="V17" s="78">
        <v>2020</v>
      </c>
      <c r="W17" s="32"/>
      <c r="X17" s="79" t="s">
        <v>173</v>
      </c>
      <c r="Y17" s="18">
        <v>88</v>
      </c>
      <c r="Z17" s="18">
        <v>88</v>
      </c>
      <c r="AA17" s="18">
        <v>88</v>
      </c>
      <c r="AB17" s="18"/>
      <c r="AC17" s="18">
        <v>88</v>
      </c>
      <c r="AD17" s="18"/>
      <c r="AE17" s="18">
        <v>0</v>
      </c>
      <c r="AF17" s="130">
        <f>(AE17*100)/12</f>
        <v>0</v>
      </c>
      <c r="AG17" s="18">
        <v>0</v>
      </c>
      <c r="AH17" s="131">
        <v>0</v>
      </c>
      <c r="AI17" s="130">
        <f>(AH17*100)/12</f>
        <v>0</v>
      </c>
      <c r="AJ17" s="125">
        <v>0</v>
      </c>
      <c r="AK17" s="18">
        <v>0</v>
      </c>
      <c r="AL17" s="125">
        <v>0</v>
      </c>
      <c r="AM17" s="18">
        <v>0</v>
      </c>
      <c r="AN17" s="89">
        <v>0</v>
      </c>
      <c r="AO17" s="18">
        <v>0</v>
      </c>
      <c r="AP17" s="125">
        <v>0</v>
      </c>
      <c r="AQ17" s="18"/>
      <c r="AR17" s="126"/>
      <c r="AS17" s="18"/>
      <c r="AT17" s="175"/>
      <c r="AU17" s="183">
        <v>0</v>
      </c>
      <c r="AV17" s="133">
        <f t="shared" si="0"/>
        <v>0</v>
      </c>
      <c r="AW17" s="132">
        <v>0</v>
      </c>
      <c r="AX17" s="182">
        <v>0</v>
      </c>
      <c r="AY17" s="180"/>
    </row>
    <row r="18" spans="1:51" ht="90" customHeight="1" x14ac:dyDescent="0.2">
      <c r="A18" s="18">
        <v>1.3</v>
      </c>
      <c r="B18" s="52" t="s">
        <v>175</v>
      </c>
      <c r="C18" s="20" t="s">
        <v>1</v>
      </c>
      <c r="D18" s="20" t="s">
        <v>182</v>
      </c>
      <c r="E18" s="23" t="s">
        <v>241</v>
      </c>
      <c r="F18" s="113" t="s">
        <v>242</v>
      </c>
      <c r="G18" s="22" t="s">
        <v>234</v>
      </c>
      <c r="H18" s="98" t="s">
        <v>6</v>
      </c>
      <c r="I18" s="22" t="s">
        <v>3</v>
      </c>
      <c r="J18" s="33" t="s">
        <v>188</v>
      </c>
      <c r="K18" s="18"/>
      <c r="L18" s="118" t="s">
        <v>117</v>
      </c>
      <c r="M18" s="119" t="s">
        <v>118</v>
      </c>
      <c r="N18" s="118" t="s">
        <v>119</v>
      </c>
      <c r="O18" s="120" t="s">
        <v>97</v>
      </c>
      <c r="P18" s="118" t="s">
        <v>38</v>
      </c>
      <c r="Q18" s="121" t="s">
        <v>98</v>
      </c>
      <c r="R18" s="18">
        <v>90</v>
      </c>
      <c r="S18" s="80">
        <v>1</v>
      </c>
      <c r="T18" s="111">
        <v>1200000</v>
      </c>
      <c r="U18" s="78">
        <v>2020</v>
      </c>
      <c r="V18" s="78">
        <v>2020</v>
      </c>
      <c r="W18" s="32"/>
      <c r="X18" s="79" t="s">
        <v>173</v>
      </c>
      <c r="Y18" s="18">
        <v>88</v>
      </c>
      <c r="Z18" s="18">
        <v>88</v>
      </c>
      <c r="AA18" s="18">
        <v>88</v>
      </c>
      <c r="AB18" s="18"/>
      <c r="AC18" s="18">
        <v>88</v>
      </c>
      <c r="AD18" s="18"/>
      <c r="AE18" s="18">
        <v>0</v>
      </c>
      <c r="AF18" s="130">
        <f>(AE18*100)/52</f>
        <v>0</v>
      </c>
      <c r="AG18" s="18">
        <v>0</v>
      </c>
      <c r="AH18" s="131">
        <v>0</v>
      </c>
      <c r="AI18" s="130">
        <f t="shared" ref="AI18:AI21" si="1">(AH18*100)/12</f>
        <v>0</v>
      </c>
      <c r="AJ18" s="125">
        <v>0</v>
      </c>
      <c r="AK18" s="18">
        <v>0</v>
      </c>
      <c r="AL18" s="125">
        <v>0</v>
      </c>
      <c r="AM18" s="18">
        <v>0</v>
      </c>
      <c r="AN18" s="89">
        <v>0</v>
      </c>
      <c r="AO18" s="18">
        <v>0</v>
      </c>
      <c r="AP18" s="125">
        <v>0</v>
      </c>
      <c r="AQ18" s="18"/>
      <c r="AR18" s="126"/>
      <c r="AS18" s="18"/>
      <c r="AT18" s="175"/>
      <c r="AU18" s="134">
        <v>0</v>
      </c>
      <c r="AV18" s="133">
        <v>0</v>
      </c>
      <c r="AW18" s="135">
        <v>0</v>
      </c>
      <c r="AX18" s="184">
        <v>0</v>
      </c>
      <c r="AY18" s="180"/>
    </row>
    <row r="19" spans="1:51" ht="90" customHeight="1" x14ac:dyDescent="0.2">
      <c r="A19" s="18">
        <v>1.4</v>
      </c>
      <c r="B19" s="52" t="s">
        <v>230</v>
      </c>
      <c r="C19" s="20" t="s">
        <v>1</v>
      </c>
      <c r="D19" s="20" t="s">
        <v>181</v>
      </c>
      <c r="E19" s="23" t="s">
        <v>243</v>
      </c>
      <c r="F19" s="113" t="s">
        <v>244</v>
      </c>
      <c r="G19" s="22" t="s">
        <v>245</v>
      </c>
      <c r="H19" s="98" t="s">
        <v>6</v>
      </c>
      <c r="I19" s="22" t="s">
        <v>3</v>
      </c>
      <c r="J19" s="33" t="s">
        <v>189</v>
      </c>
      <c r="K19" s="18"/>
      <c r="L19" s="118" t="s">
        <v>120</v>
      </c>
      <c r="M19" s="119" t="s">
        <v>121</v>
      </c>
      <c r="N19" s="118" t="s">
        <v>122</v>
      </c>
      <c r="O19" s="120" t="s">
        <v>97</v>
      </c>
      <c r="P19" s="118" t="s">
        <v>38</v>
      </c>
      <c r="Q19" s="121" t="s">
        <v>98</v>
      </c>
      <c r="R19" s="18">
        <v>15</v>
      </c>
      <c r="S19" s="80">
        <v>1</v>
      </c>
      <c r="T19" s="111">
        <v>270000</v>
      </c>
      <c r="U19" s="78">
        <v>2020</v>
      </c>
      <c r="V19" s="78">
        <v>2020</v>
      </c>
      <c r="W19" s="32"/>
      <c r="X19" s="79" t="s">
        <v>173</v>
      </c>
      <c r="Y19" s="18">
        <v>15</v>
      </c>
      <c r="Z19" s="18">
        <v>15</v>
      </c>
      <c r="AA19" s="18">
        <v>15</v>
      </c>
      <c r="AB19" s="18"/>
      <c r="AC19" s="18">
        <v>15</v>
      </c>
      <c r="AD19" s="18"/>
      <c r="AE19" s="18">
        <v>0</v>
      </c>
      <c r="AF19" s="130">
        <f>(AE19*100)/3</f>
        <v>0</v>
      </c>
      <c r="AG19" s="18">
        <v>0</v>
      </c>
      <c r="AH19" s="131">
        <v>0</v>
      </c>
      <c r="AI19" s="130">
        <f t="shared" si="1"/>
        <v>0</v>
      </c>
      <c r="AJ19" s="125">
        <v>0</v>
      </c>
      <c r="AK19" s="18">
        <v>0</v>
      </c>
      <c r="AL19" s="125">
        <v>0</v>
      </c>
      <c r="AM19" s="18">
        <v>0</v>
      </c>
      <c r="AN19" s="89">
        <v>0</v>
      </c>
      <c r="AO19" s="18">
        <v>0</v>
      </c>
      <c r="AP19" s="125">
        <v>0</v>
      </c>
      <c r="AQ19" s="18"/>
      <c r="AR19" s="126"/>
      <c r="AS19" s="18"/>
      <c r="AT19" s="175"/>
      <c r="AU19" s="134">
        <v>0</v>
      </c>
      <c r="AV19" s="133">
        <f t="shared" si="0"/>
        <v>0</v>
      </c>
      <c r="AW19" s="135">
        <v>0</v>
      </c>
      <c r="AX19" s="184">
        <v>0</v>
      </c>
      <c r="AY19" s="180"/>
    </row>
    <row r="20" spans="1:51" ht="90" customHeight="1" x14ac:dyDescent="0.2">
      <c r="A20" s="18">
        <v>1.5</v>
      </c>
      <c r="B20" s="57" t="s">
        <v>179</v>
      </c>
      <c r="C20" s="20" t="s">
        <v>1</v>
      </c>
      <c r="D20" s="20" t="s">
        <v>183</v>
      </c>
      <c r="E20" s="23" t="s">
        <v>246</v>
      </c>
      <c r="F20" s="113" t="s">
        <v>247</v>
      </c>
      <c r="G20" s="22" t="s">
        <v>248</v>
      </c>
      <c r="H20" s="98" t="s">
        <v>6</v>
      </c>
      <c r="I20" s="22" t="s">
        <v>3</v>
      </c>
      <c r="J20" s="33" t="s">
        <v>189</v>
      </c>
      <c r="K20" s="18"/>
      <c r="L20" s="118" t="s">
        <v>123</v>
      </c>
      <c r="M20" s="119" t="s">
        <v>124</v>
      </c>
      <c r="N20" s="118" t="s">
        <v>125</v>
      </c>
      <c r="O20" s="120" t="s">
        <v>97</v>
      </c>
      <c r="P20" s="118" t="s">
        <v>38</v>
      </c>
      <c r="Q20" s="121" t="s">
        <v>98</v>
      </c>
      <c r="R20" s="18">
        <v>19</v>
      </c>
      <c r="S20" s="80">
        <v>1</v>
      </c>
      <c r="T20" s="111">
        <v>130992</v>
      </c>
      <c r="U20" s="78">
        <v>2020</v>
      </c>
      <c r="V20" s="78">
        <v>2020</v>
      </c>
      <c r="W20" s="32"/>
      <c r="X20" s="79" t="s">
        <v>173</v>
      </c>
      <c r="Y20" s="18">
        <v>88</v>
      </c>
      <c r="Z20" s="18">
        <v>88</v>
      </c>
      <c r="AA20" s="18">
        <v>88</v>
      </c>
      <c r="AB20" s="18"/>
      <c r="AC20" s="18">
        <v>88</v>
      </c>
      <c r="AD20" s="18"/>
      <c r="AE20" s="18">
        <v>0</v>
      </c>
      <c r="AF20" s="130">
        <f>(AE20*100)/912</f>
        <v>0</v>
      </c>
      <c r="AG20" s="18">
        <v>0</v>
      </c>
      <c r="AH20" s="131">
        <v>0</v>
      </c>
      <c r="AI20" s="130">
        <f t="shared" si="1"/>
        <v>0</v>
      </c>
      <c r="AJ20" s="125">
        <v>0</v>
      </c>
      <c r="AK20" s="136" t="s">
        <v>291</v>
      </c>
      <c r="AL20" s="125">
        <v>0</v>
      </c>
      <c r="AM20" s="18">
        <v>13</v>
      </c>
      <c r="AN20" s="130">
        <f>(AM20*100)/912</f>
        <v>1.4254385964912282</v>
      </c>
      <c r="AO20" s="18">
        <v>13</v>
      </c>
      <c r="AP20" s="125">
        <v>1</v>
      </c>
      <c r="AQ20" s="18"/>
      <c r="AR20" s="126"/>
      <c r="AS20" s="18"/>
      <c r="AT20" s="175"/>
      <c r="AU20" s="134">
        <v>0</v>
      </c>
      <c r="AV20" s="133">
        <f>AF20+AJ20+AN20+AR20</f>
        <v>1.4254385964912282</v>
      </c>
      <c r="AW20" s="135">
        <v>0</v>
      </c>
      <c r="AX20" s="184">
        <v>0</v>
      </c>
      <c r="AY20" s="180"/>
    </row>
    <row r="21" spans="1:51" ht="90" customHeight="1" x14ac:dyDescent="0.2">
      <c r="A21" s="18">
        <v>1.6</v>
      </c>
      <c r="B21" s="57" t="s">
        <v>231</v>
      </c>
      <c r="C21" s="20" t="s">
        <v>1</v>
      </c>
      <c r="D21" s="20" t="s">
        <v>183</v>
      </c>
      <c r="E21" s="23" t="s">
        <v>249</v>
      </c>
      <c r="F21" s="113" t="s">
        <v>247</v>
      </c>
      <c r="G21" s="22" t="s">
        <v>250</v>
      </c>
      <c r="H21" s="98" t="s">
        <v>6</v>
      </c>
      <c r="I21" s="22" t="s">
        <v>3</v>
      </c>
      <c r="J21" s="33" t="s">
        <v>189</v>
      </c>
      <c r="K21" s="18"/>
      <c r="L21" s="118" t="s">
        <v>126</v>
      </c>
      <c r="M21" s="119" t="s">
        <v>124</v>
      </c>
      <c r="N21" s="118" t="s">
        <v>127</v>
      </c>
      <c r="O21" s="120" t="s">
        <v>97</v>
      </c>
      <c r="P21" s="118" t="s">
        <v>38</v>
      </c>
      <c r="Q21" s="121" t="s">
        <v>98</v>
      </c>
      <c r="R21" s="18">
        <v>30</v>
      </c>
      <c r="S21" s="80">
        <v>1</v>
      </c>
      <c r="T21" s="111">
        <v>221040</v>
      </c>
      <c r="U21" s="78">
        <v>2020</v>
      </c>
      <c r="V21" s="78">
        <v>2020</v>
      </c>
      <c r="W21" s="32"/>
      <c r="X21" s="79" t="s">
        <v>173</v>
      </c>
      <c r="Y21" s="18">
        <v>96</v>
      </c>
      <c r="Z21" s="18">
        <v>96</v>
      </c>
      <c r="AA21" s="18">
        <v>96</v>
      </c>
      <c r="AB21" s="18"/>
      <c r="AC21" s="18">
        <v>96</v>
      </c>
      <c r="AD21" s="18"/>
      <c r="AE21" s="18">
        <v>0</v>
      </c>
      <c r="AF21" s="130">
        <f>(AE21*100)/408</f>
        <v>0</v>
      </c>
      <c r="AG21" s="18">
        <v>0</v>
      </c>
      <c r="AH21" s="137">
        <v>0</v>
      </c>
      <c r="AI21" s="130">
        <f t="shared" si="1"/>
        <v>0</v>
      </c>
      <c r="AJ21" s="138">
        <v>0</v>
      </c>
      <c r="AK21" s="139" t="s">
        <v>291</v>
      </c>
      <c r="AL21" s="138">
        <v>0</v>
      </c>
      <c r="AM21" s="92">
        <v>30</v>
      </c>
      <c r="AN21" s="130">
        <f>(AM21*100)/912</f>
        <v>3.2894736842105261</v>
      </c>
      <c r="AO21" s="92">
        <v>30</v>
      </c>
      <c r="AP21" s="138">
        <v>1</v>
      </c>
      <c r="AQ21" s="92"/>
      <c r="AR21" s="140"/>
      <c r="AS21" s="92"/>
      <c r="AT21" s="176"/>
      <c r="AU21" s="134">
        <v>0</v>
      </c>
      <c r="AV21" s="133">
        <f t="shared" si="0"/>
        <v>3.2894736842105261</v>
      </c>
      <c r="AW21" s="135">
        <v>0</v>
      </c>
      <c r="AX21" s="184">
        <v>0</v>
      </c>
      <c r="AY21" s="180"/>
    </row>
    <row r="22" spans="1:51" ht="90" customHeight="1" x14ac:dyDescent="0.2">
      <c r="A22" s="18">
        <v>1.7</v>
      </c>
      <c r="B22" s="52" t="s">
        <v>176</v>
      </c>
      <c r="C22" s="20" t="s">
        <v>1</v>
      </c>
      <c r="D22" s="20" t="s">
        <v>184</v>
      </c>
      <c r="E22" s="23" t="s">
        <v>251</v>
      </c>
      <c r="F22" s="113" t="s">
        <v>252</v>
      </c>
      <c r="G22" s="22" t="s">
        <v>253</v>
      </c>
      <c r="H22" s="98" t="s">
        <v>6</v>
      </c>
      <c r="I22" s="22" t="s">
        <v>3</v>
      </c>
      <c r="J22" s="33" t="s">
        <v>0</v>
      </c>
      <c r="K22" s="18"/>
      <c r="L22" s="119" t="s">
        <v>128</v>
      </c>
      <c r="M22" s="119" t="s">
        <v>129</v>
      </c>
      <c r="N22" s="118" t="s">
        <v>130</v>
      </c>
      <c r="O22" s="120" t="s">
        <v>97</v>
      </c>
      <c r="P22" s="118" t="s">
        <v>38</v>
      </c>
      <c r="Q22" s="121" t="s">
        <v>98</v>
      </c>
      <c r="R22" s="18">
        <v>1</v>
      </c>
      <c r="S22" s="80">
        <v>1</v>
      </c>
      <c r="T22" s="18">
        <v>0</v>
      </c>
      <c r="U22" s="78">
        <v>2020</v>
      </c>
      <c r="V22" s="78">
        <v>2020</v>
      </c>
      <c r="W22" s="32"/>
      <c r="X22" s="79" t="s">
        <v>173</v>
      </c>
      <c r="Y22" s="115">
        <v>722250</v>
      </c>
      <c r="Z22" s="18">
        <v>722250</v>
      </c>
      <c r="AA22" s="18">
        <v>722250</v>
      </c>
      <c r="AB22" s="18"/>
      <c r="AC22" s="18">
        <v>722250</v>
      </c>
      <c r="AD22" s="18"/>
      <c r="AE22" s="18">
        <v>0.25</v>
      </c>
      <c r="AF22" s="130">
        <f>(AE22*100)/1200</f>
        <v>2.0833333333333332E-2</v>
      </c>
      <c r="AG22" s="18">
        <v>0.25</v>
      </c>
      <c r="AH22" s="141">
        <v>1</v>
      </c>
      <c r="AI22" s="18">
        <v>0.25</v>
      </c>
      <c r="AJ22" s="18">
        <v>0.25</v>
      </c>
      <c r="AK22" s="141">
        <v>1</v>
      </c>
      <c r="AL22" s="18">
        <v>0.25</v>
      </c>
      <c r="AM22" s="18">
        <v>0.25</v>
      </c>
      <c r="AN22" s="89">
        <v>0.25</v>
      </c>
      <c r="AO22" s="18">
        <v>0.25</v>
      </c>
      <c r="AP22" s="125">
        <v>1</v>
      </c>
      <c r="AQ22" s="18"/>
      <c r="AR22" s="126"/>
      <c r="AS22" s="18"/>
      <c r="AT22" s="175"/>
      <c r="AU22" s="134">
        <v>0</v>
      </c>
      <c r="AV22" s="133">
        <f>AU21</f>
        <v>0</v>
      </c>
      <c r="AW22" s="135">
        <v>0</v>
      </c>
      <c r="AX22" s="184">
        <v>0</v>
      </c>
      <c r="AY22" s="180"/>
    </row>
    <row r="23" spans="1:51" ht="90" customHeight="1" x14ac:dyDescent="0.2">
      <c r="A23" s="18">
        <v>1.8</v>
      </c>
      <c r="B23" s="59" t="s">
        <v>177</v>
      </c>
      <c r="C23" s="20" t="s">
        <v>1</v>
      </c>
      <c r="D23" s="20" t="s">
        <v>185</v>
      </c>
      <c r="E23" s="23" t="s">
        <v>254</v>
      </c>
      <c r="F23" s="113" t="s">
        <v>255</v>
      </c>
      <c r="G23" s="22" t="s">
        <v>256</v>
      </c>
      <c r="H23" s="98" t="s">
        <v>6</v>
      </c>
      <c r="I23" s="22" t="s">
        <v>3</v>
      </c>
      <c r="J23" s="33" t="s">
        <v>0</v>
      </c>
      <c r="K23" s="18"/>
      <c r="L23" s="142" t="s">
        <v>131</v>
      </c>
      <c r="M23" s="143" t="s">
        <v>132</v>
      </c>
      <c r="N23" s="118" t="s">
        <v>133</v>
      </c>
      <c r="O23" s="120" t="s">
        <v>97</v>
      </c>
      <c r="P23" s="118" t="s">
        <v>38</v>
      </c>
      <c r="Q23" s="121" t="s">
        <v>98</v>
      </c>
      <c r="R23" s="18">
        <v>1</v>
      </c>
      <c r="S23" s="80">
        <v>1</v>
      </c>
      <c r="T23" s="111">
        <v>250000</v>
      </c>
      <c r="U23" s="78">
        <v>2020</v>
      </c>
      <c r="V23" s="78">
        <v>2020</v>
      </c>
      <c r="W23" s="32"/>
      <c r="X23" s="79" t="s">
        <v>173</v>
      </c>
      <c r="Y23" s="18">
        <v>1</v>
      </c>
      <c r="Z23" s="18">
        <v>1</v>
      </c>
      <c r="AA23" s="18">
        <v>1</v>
      </c>
      <c r="AB23" s="18"/>
      <c r="AC23" s="18">
        <v>1</v>
      </c>
      <c r="AD23" s="18"/>
      <c r="AE23" s="18">
        <v>0</v>
      </c>
      <c r="AF23" s="144">
        <f>(AE23*100)/13200</f>
        <v>0</v>
      </c>
      <c r="AG23" s="18">
        <v>0</v>
      </c>
      <c r="AH23" s="145">
        <v>0</v>
      </c>
      <c r="AI23" s="116">
        <v>0</v>
      </c>
      <c r="AJ23" s="18">
        <v>0</v>
      </c>
      <c r="AK23" s="145">
        <v>0</v>
      </c>
      <c r="AL23" s="116">
        <v>0</v>
      </c>
      <c r="AM23" s="116">
        <v>1</v>
      </c>
      <c r="AN23" s="89">
        <v>0.25</v>
      </c>
      <c r="AO23" s="116">
        <v>1</v>
      </c>
      <c r="AP23" s="146">
        <v>1</v>
      </c>
      <c r="AQ23" s="116"/>
      <c r="AR23" s="147"/>
      <c r="AS23" s="116"/>
      <c r="AT23" s="177"/>
      <c r="AU23" s="148">
        <v>0</v>
      </c>
      <c r="AV23" s="149">
        <f t="shared" si="0"/>
        <v>0.25</v>
      </c>
      <c r="AW23" s="150">
        <v>0</v>
      </c>
      <c r="AX23" s="185">
        <v>0</v>
      </c>
      <c r="AY23" s="180"/>
    </row>
    <row r="24" spans="1:51" ht="90" customHeight="1" thickBot="1" x14ac:dyDescent="0.25">
      <c r="A24" s="18">
        <v>1.9</v>
      </c>
      <c r="B24" s="60" t="s">
        <v>190</v>
      </c>
      <c r="C24" s="20" t="s">
        <v>1</v>
      </c>
      <c r="D24" s="20" t="s">
        <v>186</v>
      </c>
      <c r="E24" s="23" t="s">
        <v>257</v>
      </c>
      <c r="F24" s="113" t="s">
        <v>258</v>
      </c>
      <c r="G24" s="22" t="s">
        <v>234</v>
      </c>
      <c r="H24" s="98" t="s">
        <v>6</v>
      </c>
      <c r="I24" s="22" t="s">
        <v>3</v>
      </c>
      <c r="J24" s="33" t="s">
        <v>0</v>
      </c>
      <c r="K24" s="18"/>
      <c r="L24" s="118" t="s">
        <v>134</v>
      </c>
      <c r="M24" s="151" t="s">
        <v>135</v>
      </c>
      <c r="N24" s="142" t="s">
        <v>136</v>
      </c>
      <c r="O24" s="120" t="s">
        <v>97</v>
      </c>
      <c r="P24" s="118" t="s">
        <v>38</v>
      </c>
      <c r="Q24" s="121" t="s">
        <v>98</v>
      </c>
      <c r="R24" s="18">
        <v>1</v>
      </c>
      <c r="S24" s="80">
        <v>1</v>
      </c>
      <c r="T24" s="111">
        <v>1200000</v>
      </c>
      <c r="U24" s="78">
        <v>2020</v>
      </c>
      <c r="V24" s="78">
        <v>2020</v>
      </c>
      <c r="W24" s="32"/>
      <c r="X24" s="79" t="s">
        <v>173</v>
      </c>
      <c r="Y24" s="18">
        <v>88</v>
      </c>
      <c r="Z24" s="18">
        <v>88</v>
      </c>
      <c r="AA24" s="18">
        <v>88</v>
      </c>
      <c r="AB24" s="18"/>
      <c r="AC24" s="18">
        <v>88</v>
      </c>
      <c r="AD24" s="18"/>
      <c r="AE24" s="18">
        <v>0</v>
      </c>
      <c r="AF24" s="130">
        <f>(AE24*100)/1200</f>
        <v>0</v>
      </c>
      <c r="AG24" s="18">
        <v>0</v>
      </c>
      <c r="AH24" s="141">
        <v>1</v>
      </c>
      <c r="AI24" s="18">
        <v>0</v>
      </c>
      <c r="AJ24" s="18">
        <v>0</v>
      </c>
      <c r="AK24" s="141">
        <v>1</v>
      </c>
      <c r="AL24" s="18">
        <v>0</v>
      </c>
      <c r="AM24" s="18">
        <v>88</v>
      </c>
      <c r="AN24" s="89">
        <v>0.25</v>
      </c>
      <c r="AO24" s="18">
        <v>88</v>
      </c>
      <c r="AP24" s="125">
        <v>1</v>
      </c>
      <c r="AQ24" s="18"/>
      <c r="AR24" s="126"/>
      <c r="AS24" s="18"/>
      <c r="AT24" s="175"/>
      <c r="AU24" s="186">
        <v>0</v>
      </c>
      <c r="AV24" s="153">
        <v>0</v>
      </c>
      <c r="AW24" s="152">
        <v>0</v>
      </c>
      <c r="AX24" s="187">
        <v>0</v>
      </c>
      <c r="AY24" s="180"/>
    </row>
    <row r="25" spans="1:51" ht="60" customHeight="1" thickBot="1" x14ac:dyDescent="0.25">
      <c r="A25" s="18">
        <v>2.1</v>
      </c>
      <c r="B25" s="63" t="s">
        <v>191</v>
      </c>
      <c r="C25" s="20" t="s">
        <v>1</v>
      </c>
      <c r="D25" s="98" t="s">
        <v>7</v>
      </c>
      <c r="E25" s="23" t="s">
        <v>259</v>
      </c>
      <c r="F25" s="113" t="s">
        <v>260</v>
      </c>
      <c r="G25" s="22" t="s">
        <v>235</v>
      </c>
      <c r="H25" s="195" t="s">
        <v>10</v>
      </c>
      <c r="I25" s="22" t="s">
        <v>3</v>
      </c>
      <c r="J25" s="18"/>
      <c r="K25" s="18"/>
      <c r="L25" s="46" t="s">
        <v>137</v>
      </c>
      <c r="M25" s="45" t="s">
        <v>138</v>
      </c>
      <c r="N25" s="45" t="s">
        <v>139</v>
      </c>
      <c r="O25" s="47" t="s">
        <v>97</v>
      </c>
      <c r="P25" s="46" t="s">
        <v>38</v>
      </c>
      <c r="Q25" s="49" t="s">
        <v>98</v>
      </c>
      <c r="R25" s="18">
        <v>1</v>
      </c>
      <c r="S25" s="80">
        <v>1</v>
      </c>
      <c r="T25" s="18">
        <v>0</v>
      </c>
      <c r="U25" s="78">
        <v>2020</v>
      </c>
      <c r="V25" s="78">
        <v>2020</v>
      </c>
      <c r="W25" s="32"/>
      <c r="X25" s="79" t="s">
        <v>173</v>
      </c>
      <c r="Y25" s="115">
        <v>46454</v>
      </c>
      <c r="Z25" s="115">
        <v>46454</v>
      </c>
      <c r="AA25" s="115">
        <v>46454</v>
      </c>
      <c r="AB25" s="18"/>
      <c r="AC25" s="115">
        <v>46454</v>
      </c>
      <c r="AD25" s="18"/>
      <c r="AE25" s="35">
        <v>0.25</v>
      </c>
      <c r="AF25" s="65">
        <f>(AE25*100)/3000</f>
        <v>8.3333333333333332E-3</v>
      </c>
      <c r="AG25" s="35">
        <v>0.25</v>
      </c>
      <c r="AH25" s="87">
        <v>1</v>
      </c>
      <c r="AI25" s="35">
        <v>0.25</v>
      </c>
      <c r="AJ25" s="65">
        <f>(AI25*100)/3000</f>
        <v>8.3333333333333332E-3</v>
      </c>
      <c r="AK25" s="35">
        <v>0.25</v>
      </c>
      <c r="AL25" s="87">
        <v>1</v>
      </c>
      <c r="AM25" s="35">
        <v>0.25</v>
      </c>
      <c r="AN25" s="65">
        <f>(AM25*100)/3000</f>
        <v>8.3333333333333332E-3</v>
      </c>
      <c r="AO25" s="35">
        <v>0.25</v>
      </c>
      <c r="AP25" s="87">
        <v>1</v>
      </c>
      <c r="AQ25" s="35"/>
      <c r="AR25" s="38"/>
      <c r="AS25" s="35"/>
      <c r="AT25" s="178"/>
      <c r="AU25" s="64">
        <v>0.5</v>
      </c>
      <c r="AV25" s="67">
        <v>0.05</v>
      </c>
      <c r="AW25" s="66">
        <v>0.5</v>
      </c>
      <c r="AX25" s="188">
        <v>0.5</v>
      </c>
      <c r="AY25" s="180"/>
    </row>
    <row r="26" spans="1:51" ht="60" customHeight="1" thickBot="1" x14ac:dyDescent="0.25">
      <c r="A26" s="18">
        <v>2.2000000000000002</v>
      </c>
      <c r="B26" s="61" t="s">
        <v>192</v>
      </c>
      <c r="C26" s="20" t="s">
        <v>1</v>
      </c>
      <c r="D26" s="98" t="s">
        <v>7</v>
      </c>
      <c r="E26" s="23" t="s">
        <v>261</v>
      </c>
      <c r="F26" s="113" t="s">
        <v>262</v>
      </c>
      <c r="G26" s="22" t="s">
        <v>263</v>
      </c>
      <c r="H26" s="195" t="s">
        <v>10</v>
      </c>
      <c r="I26" s="22" t="s">
        <v>3</v>
      </c>
      <c r="J26" s="18"/>
      <c r="K26" s="18"/>
      <c r="L26" s="46" t="s">
        <v>137</v>
      </c>
      <c r="M26" s="45" t="s">
        <v>140</v>
      </c>
      <c r="N26" s="45" t="s">
        <v>141</v>
      </c>
      <c r="O26" s="47" t="s">
        <v>97</v>
      </c>
      <c r="P26" s="46" t="s">
        <v>38</v>
      </c>
      <c r="Q26" s="49" t="s">
        <v>98</v>
      </c>
      <c r="R26" s="18">
        <v>2</v>
      </c>
      <c r="S26" s="86">
        <v>1</v>
      </c>
      <c r="T26" s="18">
        <v>0</v>
      </c>
      <c r="U26" s="78">
        <v>2020</v>
      </c>
      <c r="V26" s="78">
        <v>2020</v>
      </c>
      <c r="W26" s="32"/>
      <c r="X26" s="79" t="s">
        <v>173</v>
      </c>
      <c r="Y26" s="115">
        <v>46454</v>
      </c>
      <c r="Z26" s="115">
        <v>46454</v>
      </c>
      <c r="AA26" s="115">
        <v>46454</v>
      </c>
      <c r="AB26" s="18"/>
      <c r="AC26" s="115">
        <v>46454</v>
      </c>
      <c r="AD26" s="18"/>
      <c r="AE26" s="35">
        <v>0.25</v>
      </c>
      <c r="AF26" s="62">
        <v>0.01</v>
      </c>
      <c r="AG26" s="35">
        <v>0.25</v>
      </c>
      <c r="AH26" s="87">
        <v>1</v>
      </c>
      <c r="AI26" s="35">
        <v>0.25</v>
      </c>
      <c r="AJ26" s="62">
        <v>0.01</v>
      </c>
      <c r="AK26" s="35">
        <v>0.25</v>
      </c>
      <c r="AL26" s="87">
        <v>1</v>
      </c>
      <c r="AM26" s="35">
        <v>0.25</v>
      </c>
      <c r="AN26" s="62">
        <v>0.01</v>
      </c>
      <c r="AO26" s="35">
        <v>0.25</v>
      </c>
      <c r="AP26" s="87">
        <v>1</v>
      </c>
      <c r="AQ26" s="35"/>
      <c r="AR26" s="38"/>
      <c r="AS26" s="35"/>
      <c r="AT26" s="178"/>
      <c r="AU26" s="64">
        <v>0.5</v>
      </c>
      <c r="AV26" s="67">
        <v>0.05</v>
      </c>
      <c r="AW26" s="66">
        <v>0.5</v>
      </c>
      <c r="AX26" s="188">
        <v>0.5</v>
      </c>
      <c r="AY26" s="180"/>
    </row>
    <row r="27" spans="1:51" ht="60" customHeight="1" x14ac:dyDescent="0.2">
      <c r="A27" s="18">
        <v>3.1</v>
      </c>
      <c r="B27" s="45" t="s">
        <v>193</v>
      </c>
      <c r="C27" s="20" t="s">
        <v>1</v>
      </c>
      <c r="D27" s="196" t="s">
        <v>12</v>
      </c>
      <c r="E27" s="114" t="s">
        <v>264</v>
      </c>
      <c r="F27" s="114" t="s">
        <v>265</v>
      </c>
      <c r="G27" s="79" t="s">
        <v>235</v>
      </c>
      <c r="H27" s="196" t="s">
        <v>14</v>
      </c>
      <c r="I27" s="24" t="s">
        <v>3</v>
      </c>
      <c r="J27" s="18"/>
      <c r="K27" s="18"/>
      <c r="L27" s="48" t="s">
        <v>142</v>
      </c>
      <c r="M27" s="48" t="s">
        <v>143</v>
      </c>
      <c r="N27" s="46" t="s">
        <v>144</v>
      </c>
      <c r="O27" s="47" t="s">
        <v>97</v>
      </c>
      <c r="P27" s="46" t="s">
        <v>38</v>
      </c>
      <c r="Q27" s="49" t="s">
        <v>98</v>
      </c>
      <c r="R27" s="18">
        <v>1</v>
      </c>
      <c r="S27" s="80">
        <v>1</v>
      </c>
      <c r="T27" s="18"/>
      <c r="U27" s="78">
        <v>2020</v>
      </c>
      <c r="V27" s="78">
        <v>2020</v>
      </c>
      <c r="W27" s="32"/>
      <c r="X27" s="79" t="s">
        <v>173</v>
      </c>
      <c r="Y27" s="115">
        <v>46454</v>
      </c>
      <c r="Z27" s="115">
        <v>46454</v>
      </c>
      <c r="AA27" s="115">
        <v>46454</v>
      </c>
      <c r="AB27" s="18"/>
      <c r="AC27" s="115">
        <v>46454</v>
      </c>
      <c r="AD27" s="18"/>
      <c r="AE27" s="35">
        <v>0.25</v>
      </c>
      <c r="AF27" s="51">
        <v>0.01</v>
      </c>
      <c r="AG27" s="35">
        <v>0.25</v>
      </c>
      <c r="AH27" s="90">
        <v>1</v>
      </c>
      <c r="AI27" s="35">
        <v>0.25</v>
      </c>
      <c r="AJ27" s="51">
        <v>0.01</v>
      </c>
      <c r="AK27" s="35">
        <v>0.25</v>
      </c>
      <c r="AL27" s="90">
        <v>1</v>
      </c>
      <c r="AM27" s="35">
        <v>0.25</v>
      </c>
      <c r="AN27" s="51">
        <v>0.01</v>
      </c>
      <c r="AO27" s="35">
        <v>0.25</v>
      </c>
      <c r="AP27" s="90">
        <v>1</v>
      </c>
      <c r="AQ27" s="35"/>
      <c r="AR27" s="38"/>
      <c r="AS27" s="35"/>
      <c r="AT27" s="178"/>
      <c r="AU27" s="64">
        <v>0.5</v>
      </c>
      <c r="AV27" s="67">
        <v>0.05</v>
      </c>
      <c r="AW27" s="66">
        <v>0.5</v>
      </c>
      <c r="AX27" s="188">
        <v>0.5</v>
      </c>
      <c r="AY27" s="180"/>
    </row>
    <row r="28" spans="1:51" ht="60" customHeight="1" thickBot="1" x14ac:dyDescent="0.25">
      <c r="A28" s="18">
        <v>3.2</v>
      </c>
      <c r="B28" s="76" t="s">
        <v>194</v>
      </c>
      <c r="C28" s="20" t="s">
        <v>1</v>
      </c>
      <c r="D28" s="196" t="s">
        <v>12</v>
      </c>
      <c r="E28" s="113" t="s">
        <v>266</v>
      </c>
      <c r="F28" s="113" t="s">
        <v>267</v>
      </c>
      <c r="G28" s="18" t="s">
        <v>235</v>
      </c>
      <c r="H28" s="196" t="s">
        <v>14</v>
      </c>
      <c r="I28" s="22" t="s">
        <v>3</v>
      </c>
      <c r="J28" s="79" t="s">
        <v>189</v>
      </c>
      <c r="K28" s="18"/>
      <c r="L28" s="46" t="s">
        <v>145</v>
      </c>
      <c r="M28" s="45" t="s">
        <v>146</v>
      </c>
      <c r="N28" s="46" t="s">
        <v>147</v>
      </c>
      <c r="O28" s="47" t="s">
        <v>97</v>
      </c>
      <c r="P28" s="46" t="s">
        <v>38</v>
      </c>
      <c r="Q28" s="49" t="s">
        <v>98</v>
      </c>
      <c r="R28" s="112">
        <v>27</v>
      </c>
      <c r="S28" s="80">
        <v>1</v>
      </c>
      <c r="T28" s="111">
        <v>469500</v>
      </c>
      <c r="U28" s="78">
        <v>2020</v>
      </c>
      <c r="V28" s="78">
        <v>2020</v>
      </c>
      <c r="W28" s="32"/>
      <c r="X28" s="79" t="s">
        <v>173</v>
      </c>
      <c r="Y28" s="115">
        <v>46454</v>
      </c>
      <c r="Z28" s="115">
        <v>46454</v>
      </c>
      <c r="AA28" s="115">
        <v>46454</v>
      </c>
      <c r="AB28" s="18"/>
      <c r="AC28" s="115">
        <v>46454</v>
      </c>
      <c r="AD28" s="18"/>
      <c r="AE28" s="35">
        <v>0</v>
      </c>
      <c r="AF28" s="53">
        <f>(AE28*100)/3550</f>
        <v>0</v>
      </c>
      <c r="AG28" s="35">
        <v>0</v>
      </c>
      <c r="AH28" s="88">
        <v>0</v>
      </c>
      <c r="AI28" s="35">
        <v>0</v>
      </c>
      <c r="AJ28" s="53">
        <f>(AI28*100)/3550</f>
        <v>0</v>
      </c>
      <c r="AK28" s="35">
        <v>0</v>
      </c>
      <c r="AL28" s="88">
        <v>0</v>
      </c>
      <c r="AM28" s="35">
        <v>0</v>
      </c>
      <c r="AN28" s="36">
        <v>0</v>
      </c>
      <c r="AO28" s="35">
        <v>0</v>
      </c>
      <c r="AP28" s="37">
        <v>0</v>
      </c>
      <c r="AQ28" s="35"/>
      <c r="AR28" s="38"/>
      <c r="AS28" s="35"/>
      <c r="AT28" s="178"/>
      <c r="AU28" s="56">
        <v>0</v>
      </c>
      <c r="AV28" s="55">
        <v>0</v>
      </c>
      <c r="AW28" s="54">
        <v>0</v>
      </c>
      <c r="AX28" s="107">
        <v>0</v>
      </c>
      <c r="AY28" s="180"/>
    </row>
    <row r="29" spans="1:51" ht="60" customHeight="1" thickBot="1" x14ac:dyDescent="0.25">
      <c r="A29" s="18">
        <v>3.3</v>
      </c>
      <c r="B29" s="45" t="s">
        <v>195</v>
      </c>
      <c r="C29" s="20" t="s">
        <v>1</v>
      </c>
      <c r="D29" s="196" t="s">
        <v>12</v>
      </c>
      <c r="E29" s="113" t="s">
        <v>268</v>
      </c>
      <c r="F29" s="113" t="s">
        <v>269</v>
      </c>
      <c r="G29" s="18" t="s">
        <v>235</v>
      </c>
      <c r="H29" s="196" t="s">
        <v>14</v>
      </c>
      <c r="I29" s="22" t="s">
        <v>3</v>
      </c>
      <c r="J29" s="79" t="s">
        <v>189</v>
      </c>
      <c r="K29" s="18"/>
      <c r="L29" s="46" t="s">
        <v>148</v>
      </c>
      <c r="M29" s="45" t="s">
        <v>149</v>
      </c>
      <c r="N29" s="46" t="s">
        <v>150</v>
      </c>
      <c r="O29" s="47" t="s">
        <v>97</v>
      </c>
      <c r="P29" s="46" t="s">
        <v>38</v>
      </c>
      <c r="Q29" s="49" t="s">
        <v>98</v>
      </c>
      <c r="R29" s="18">
        <v>2</v>
      </c>
      <c r="S29" s="80">
        <v>1</v>
      </c>
      <c r="T29" s="111">
        <v>1513466</v>
      </c>
      <c r="U29" s="78">
        <v>2020</v>
      </c>
      <c r="V29" s="78">
        <v>2020</v>
      </c>
      <c r="W29" s="32"/>
      <c r="X29" s="79" t="s">
        <v>173</v>
      </c>
      <c r="Y29" s="115">
        <v>46454</v>
      </c>
      <c r="Z29" s="115">
        <v>46454</v>
      </c>
      <c r="AA29" s="115">
        <v>46454</v>
      </c>
      <c r="AB29" s="18"/>
      <c r="AC29" s="115">
        <v>46454</v>
      </c>
      <c r="AD29" s="18"/>
      <c r="AE29" s="35">
        <v>0</v>
      </c>
      <c r="AF29" s="69">
        <v>0</v>
      </c>
      <c r="AG29" s="35">
        <v>0</v>
      </c>
      <c r="AH29" s="91">
        <v>0</v>
      </c>
      <c r="AI29" s="35">
        <v>0</v>
      </c>
      <c r="AJ29" s="69">
        <v>0</v>
      </c>
      <c r="AK29" s="35">
        <v>0</v>
      </c>
      <c r="AL29" s="91">
        <v>0</v>
      </c>
      <c r="AM29" s="35">
        <v>2</v>
      </c>
      <c r="AN29" s="51">
        <v>0.01</v>
      </c>
      <c r="AO29" s="35">
        <v>2</v>
      </c>
      <c r="AP29" s="37">
        <v>1</v>
      </c>
      <c r="AQ29" s="35"/>
      <c r="AR29" s="38"/>
      <c r="AS29" s="35"/>
      <c r="AT29" s="178"/>
      <c r="AU29" s="68">
        <v>0</v>
      </c>
      <c r="AV29" s="71">
        <f>AF29+AJ29+AN29+AR29</f>
        <v>0.01</v>
      </c>
      <c r="AW29" s="70">
        <f>AG29+AK29+AO29+AS29</f>
        <v>2</v>
      </c>
      <c r="AX29" s="108">
        <v>0</v>
      </c>
      <c r="AY29" s="180"/>
    </row>
    <row r="30" spans="1:51" ht="60" customHeight="1" thickBot="1" x14ac:dyDescent="0.25">
      <c r="A30" s="92">
        <v>4.0999999999999996</v>
      </c>
      <c r="B30" s="63" t="s">
        <v>196</v>
      </c>
      <c r="C30" s="20" t="s">
        <v>1</v>
      </c>
      <c r="D30" s="196" t="s">
        <v>12</v>
      </c>
      <c r="E30" s="114" t="s">
        <v>270</v>
      </c>
      <c r="F30" s="114" t="s">
        <v>271</v>
      </c>
      <c r="G30" s="79" t="s">
        <v>234</v>
      </c>
      <c r="H30" s="196" t="s">
        <v>17</v>
      </c>
      <c r="I30" s="22" t="s">
        <v>3</v>
      </c>
      <c r="J30" s="92"/>
      <c r="K30" s="92"/>
      <c r="L30" s="48" t="s">
        <v>151</v>
      </c>
      <c r="M30" s="48" t="s">
        <v>152</v>
      </c>
      <c r="N30" s="46" t="s">
        <v>153</v>
      </c>
      <c r="O30" s="47" t="s">
        <v>97</v>
      </c>
      <c r="P30" s="46" t="s">
        <v>38</v>
      </c>
      <c r="Q30" s="49" t="s">
        <v>98</v>
      </c>
      <c r="R30" s="92">
        <v>1</v>
      </c>
      <c r="S30" s="80">
        <v>1</v>
      </c>
      <c r="T30" s="92">
        <v>0</v>
      </c>
      <c r="U30" s="78">
        <v>2020</v>
      </c>
      <c r="V30" s="78">
        <v>2020</v>
      </c>
      <c r="W30" s="32"/>
      <c r="X30" s="79" t="s">
        <v>173</v>
      </c>
      <c r="Y30" s="18">
        <v>88</v>
      </c>
      <c r="Z30" s="18">
        <v>88</v>
      </c>
      <c r="AA30" s="18">
        <v>88</v>
      </c>
      <c r="AB30" s="18"/>
      <c r="AC30" s="18">
        <v>88</v>
      </c>
      <c r="AD30" s="92"/>
      <c r="AE30" s="82">
        <v>0.25</v>
      </c>
      <c r="AF30" s="51">
        <f>(AE30*100)/510</f>
        <v>4.9019607843137254E-2</v>
      </c>
      <c r="AG30" s="82">
        <v>0.25</v>
      </c>
      <c r="AH30" s="93">
        <v>1</v>
      </c>
      <c r="AI30" s="82">
        <v>0.25</v>
      </c>
      <c r="AJ30" s="51">
        <f>(AI30*100)/510</f>
        <v>4.9019607843137254E-2</v>
      </c>
      <c r="AK30" s="82">
        <v>0.25</v>
      </c>
      <c r="AL30" s="93">
        <v>1</v>
      </c>
      <c r="AM30" s="82">
        <v>0.25</v>
      </c>
      <c r="AN30" s="51">
        <f>(AM30*100)/510</f>
        <v>4.9019607843137254E-2</v>
      </c>
      <c r="AO30" s="82">
        <v>0.25</v>
      </c>
      <c r="AP30" s="93">
        <v>1</v>
      </c>
      <c r="AQ30" s="82"/>
      <c r="AR30" s="85"/>
      <c r="AS30" s="82"/>
      <c r="AT30" s="179"/>
      <c r="AU30" s="64">
        <v>0.5</v>
      </c>
      <c r="AV30" s="67">
        <v>0.05</v>
      </c>
      <c r="AW30" s="66">
        <v>0.5</v>
      </c>
      <c r="AX30" s="188">
        <v>0.5</v>
      </c>
      <c r="AY30" s="181"/>
    </row>
    <row r="31" spans="1:51" ht="60" customHeight="1" x14ac:dyDescent="0.2">
      <c r="A31" s="18">
        <v>4.2</v>
      </c>
      <c r="B31" s="61" t="s">
        <v>197</v>
      </c>
      <c r="C31" s="20" t="s">
        <v>1</v>
      </c>
      <c r="D31" s="196" t="s">
        <v>12</v>
      </c>
      <c r="E31" s="114" t="s">
        <v>272</v>
      </c>
      <c r="F31" s="114" t="s">
        <v>273</v>
      </c>
      <c r="G31" s="79" t="s">
        <v>234</v>
      </c>
      <c r="H31" s="196" t="s">
        <v>17</v>
      </c>
      <c r="I31" s="22" t="s">
        <v>3</v>
      </c>
      <c r="J31" s="95" t="s">
        <v>0</v>
      </c>
      <c r="K31" s="18"/>
      <c r="L31" s="46" t="s">
        <v>154</v>
      </c>
      <c r="M31" s="45" t="s">
        <v>155</v>
      </c>
      <c r="N31" s="46" t="s">
        <v>156</v>
      </c>
      <c r="O31" s="47" t="s">
        <v>97</v>
      </c>
      <c r="P31" s="46" t="s">
        <v>38</v>
      </c>
      <c r="Q31" s="49" t="s">
        <v>98</v>
      </c>
      <c r="R31" s="18">
        <v>1</v>
      </c>
      <c r="S31" s="80">
        <v>1</v>
      </c>
      <c r="T31" s="18">
        <v>0</v>
      </c>
      <c r="U31" s="78">
        <v>2020</v>
      </c>
      <c r="V31" s="78">
        <v>2020</v>
      </c>
      <c r="W31" s="32"/>
      <c r="X31" s="79" t="s">
        <v>173</v>
      </c>
      <c r="Y31" s="18">
        <v>88</v>
      </c>
      <c r="Z31" s="18">
        <v>88</v>
      </c>
      <c r="AA31" s="18">
        <v>88</v>
      </c>
      <c r="AB31" s="18"/>
      <c r="AC31" s="18">
        <v>88</v>
      </c>
      <c r="AD31" s="18"/>
      <c r="AE31" s="35">
        <v>0.25</v>
      </c>
      <c r="AF31" s="53">
        <v>0.05</v>
      </c>
      <c r="AG31" s="35">
        <v>0.25</v>
      </c>
      <c r="AH31" s="93">
        <v>1</v>
      </c>
      <c r="AI31" s="35">
        <v>0.25</v>
      </c>
      <c r="AJ31" s="53">
        <v>0.05</v>
      </c>
      <c r="AK31" s="35">
        <v>0.25</v>
      </c>
      <c r="AL31" s="93">
        <v>1</v>
      </c>
      <c r="AM31" s="35">
        <v>0.25</v>
      </c>
      <c r="AN31" s="53">
        <v>0.05</v>
      </c>
      <c r="AO31" s="35">
        <v>0.25</v>
      </c>
      <c r="AP31" s="93">
        <v>1</v>
      </c>
      <c r="AQ31" s="35"/>
      <c r="AR31" s="38"/>
      <c r="AS31" s="35"/>
      <c r="AT31" s="178"/>
      <c r="AU31" s="64">
        <v>0.5</v>
      </c>
      <c r="AV31" s="67">
        <v>0.05</v>
      </c>
      <c r="AW31" s="66">
        <v>0.5</v>
      </c>
      <c r="AX31" s="189">
        <v>0.5</v>
      </c>
      <c r="AY31" s="180"/>
    </row>
    <row r="32" spans="1:51" ht="60" customHeight="1" x14ac:dyDescent="0.2">
      <c r="A32" s="18">
        <v>4.3</v>
      </c>
      <c r="B32" s="61" t="s">
        <v>198</v>
      </c>
      <c r="C32" s="20" t="s">
        <v>1</v>
      </c>
      <c r="D32" s="196" t="s">
        <v>12</v>
      </c>
      <c r="E32" s="114" t="s">
        <v>274</v>
      </c>
      <c r="F32" s="114" t="s">
        <v>275</v>
      </c>
      <c r="G32" s="79" t="s">
        <v>276</v>
      </c>
      <c r="H32" s="196" t="s">
        <v>17</v>
      </c>
      <c r="I32" s="22" t="s">
        <v>3</v>
      </c>
      <c r="J32" s="79" t="s">
        <v>189</v>
      </c>
      <c r="K32" s="18"/>
      <c r="L32" s="45" t="s">
        <v>157</v>
      </c>
      <c r="M32" s="45" t="s">
        <v>158</v>
      </c>
      <c r="N32" s="46" t="s">
        <v>219</v>
      </c>
      <c r="O32" s="47" t="s">
        <v>97</v>
      </c>
      <c r="P32" s="46" t="s">
        <v>38</v>
      </c>
      <c r="Q32" s="49" t="s">
        <v>98</v>
      </c>
      <c r="R32" s="18">
        <v>16</v>
      </c>
      <c r="S32" s="80">
        <v>1</v>
      </c>
      <c r="T32" s="111">
        <v>16000</v>
      </c>
      <c r="U32" s="78">
        <v>2020</v>
      </c>
      <c r="V32" s="78">
        <v>2020</v>
      </c>
      <c r="W32" s="32"/>
      <c r="X32" s="79" t="s">
        <v>173</v>
      </c>
      <c r="Y32" s="18">
        <v>16</v>
      </c>
      <c r="Z32" s="18">
        <v>16</v>
      </c>
      <c r="AA32" s="18">
        <v>16</v>
      </c>
      <c r="AB32" s="18"/>
      <c r="AC32" s="18">
        <v>16</v>
      </c>
      <c r="AD32" s="18"/>
      <c r="AE32" s="35">
        <v>0</v>
      </c>
      <c r="AF32" s="53">
        <f>(AE32*100)/24</f>
        <v>0</v>
      </c>
      <c r="AG32" s="35">
        <v>0</v>
      </c>
      <c r="AH32" s="93">
        <v>0</v>
      </c>
      <c r="AI32" s="35">
        <v>0</v>
      </c>
      <c r="AJ32" s="53">
        <f>(AI32*100)/24</f>
        <v>0</v>
      </c>
      <c r="AK32" s="35">
        <v>0</v>
      </c>
      <c r="AL32" s="93">
        <v>0</v>
      </c>
      <c r="AM32" s="35">
        <v>16</v>
      </c>
      <c r="AN32" s="53">
        <v>0.05</v>
      </c>
      <c r="AO32" s="35">
        <v>16</v>
      </c>
      <c r="AP32" s="37">
        <v>1</v>
      </c>
      <c r="AQ32" s="35"/>
      <c r="AR32" s="38"/>
      <c r="AS32" s="35"/>
      <c r="AT32" s="178"/>
      <c r="AU32" s="56">
        <v>0</v>
      </c>
      <c r="AV32" s="55">
        <f t="shared" ref="AV32:AW34" si="2">AF32+AJ32+AN32+AR32</f>
        <v>0.05</v>
      </c>
      <c r="AW32" s="54">
        <v>0</v>
      </c>
      <c r="AX32" s="107">
        <v>0</v>
      </c>
      <c r="AY32" s="180"/>
    </row>
    <row r="33" spans="1:51" ht="60" customHeight="1" x14ac:dyDescent="0.2">
      <c r="A33" s="18">
        <v>4.4000000000000004</v>
      </c>
      <c r="B33" s="61" t="s">
        <v>202</v>
      </c>
      <c r="C33" s="20" t="s">
        <v>1</v>
      </c>
      <c r="D33" s="196" t="s">
        <v>12</v>
      </c>
      <c r="E33" s="114" t="s">
        <v>277</v>
      </c>
      <c r="F33" s="114" t="s">
        <v>278</v>
      </c>
      <c r="G33" s="79" t="s">
        <v>279</v>
      </c>
      <c r="H33" s="196" t="s">
        <v>17</v>
      </c>
      <c r="I33" s="22" t="s">
        <v>3</v>
      </c>
      <c r="J33" s="79" t="s">
        <v>189</v>
      </c>
      <c r="K33" s="18"/>
      <c r="L33" s="48" t="s">
        <v>159</v>
      </c>
      <c r="M33" s="76" t="s">
        <v>211</v>
      </c>
      <c r="N33" s="46" t="s">
        <v>220</v>
      </c>
      <c r="O33" s="47" t="s">
        <v>97</v>
      </c>
      <c r="P33" s="46" t="s">
        <v>38</v>
      </c>
      <c r="Q33" s="49" t="s">
        <v>98</v>
      </c>
      <c r="R33" s="18">
        <v>10</v>
      </c>
      <c r="S33" s="80">
        <v>1</v>
      </c>
      <c r="T33" s="111">
        <v>30000</v>
      </c>
      <c r="U33" s="78">
        <v>2020</v>
      </c>
      <c r="V33" s="78">
        <v>2020</v>
      </c>
      <c r="W33" s="32"/>
      <c r="X33" s="79" t="s">
        <v>173</v>
      </c>
      <c r="Y33" s="18">
        <v>10</v>
      </c>
      <c r="Z33" s="18">
        <v>10</v>
      </c>
      <c r="AA33" s="18">
        <v>10</v>
      </c>
      <c r="AB33" s="18"/>
      <c r="AC33" s="18">
        <v>10</v>
      </c>
      <c r="AD33" s="18"/>
      <c r="AE33" s="35">
        <v>0</v>
      </c>
      <c r="AF33" s="53">
        <f>(AE33*100)/18</f>
        <v>0</v>
      </c>
      <c r="AG33" s="35">
        <v>0</v>
      </c>
      <c r="AH33" s="93">
        <v>0</v>
      </c>
      <c r="AI33" s="35">
        <v>0</v>
      </c>
      <c r="AJ33" s="53">
        <f>(AI33*100)/18</f>
        <v>0</v>
      </c>
      <c r="AK33" s="35">
        <v>10</v>
      </c>
      <c r="AL33" s="93">
        <v>0</v>
      </c>
      <c r="AM33" s="35">
        <v>10</v>
      </c>
      <c r="AN33" s="53">
        <v>0.05</v>
      </c>
      <c r="AO33" s="35">
        <v>10</v>
      </c>
      <c r="AP33" s="37">
        <v>1</v>
      </c>
      <c r="AQ33" s="35"/>
      <c r="AR33" s="38"/>
      <c r="AS33" s="35"/>
      <c r="AT33" s="178"/>
      <c r="AU33" s="56">
        <v>0</v>
      </c>
      <c r="AV33" s="55">
        <f t="shared" si="2"/>
        <v>0.05</v>
      </c>
      <c r="AW33" s="54">
        <f t="shared" si="2"/>
        <v>20</v>
      </c>
      <c r="AX33" s="107">
        <v>0</v>
      </c>
      <c r="AY33" s="180"/>
    </row>
    <row r="34" spans="1:51" ht="60" customHeight="1" x14ac:dyDescent="0.2">
      <c r="A34" s="18">
        <v>4.5</v>
      </c>
      <c r="B34" s="61" t="s">
        <v>201</v>
      </c>
      <c r="C34" s="20" t="s">
        <v>1</v>
      </c>
      <c r="D34" s="196" t="s">
        <v>12</v>
      </c>
      <c r="E34" s="114" t="s">
        <v>280</v>
      </c>
      <c r="F34" s="114" t="s">
        <v>281</v>
      </c>
      <c r="G34" s="79" t="s">
        <v>245</v>
      </c>
      <c r="H34" s="196" t="s">
        <v>17</v>
      </c>
      <c r="I34" s="22" t="s">
        <v>3</v>
      </c>
      <c r="J34" s="79" t="s">
        <v>189</v>
      </c>
      <c r="K34" s="18"/>
      <c r="L34" s="45" t="s">
        <v>160</v>
      </c>
      <c r="M34" s="45" t="s">
        <v>161</v>
      </c>
      <c r="N34" s="46" t="s">
        <v>162</v>
      </c>
      <c r="O34" s="47" t="s">
        <v>97</v>
      </c>
      <c r="P34" s="46" t="s">
        <v>38</v>
      </c>
      <c r="Q34" s="49" t="s">
        <v>98</v>
      </c>
      <c r="R34" s="18">
        <v>15</v>
      </c>
      <c r="S34" s="80">
        <v>1</v>
      </c>
      <c r="T34" s="111">
        <v>675000</v>
      </c>
      <c r="U34" s="78">
        <v>2020</v>
      </c>
      <c r="V34" s="78">
        <v>2020</v>
      </c>
      <c r="W34" s="32"/>
      <c r="X34" s="79" t="s">
        <v>173</v>
      </c>
      <c r="Y34" s="18">
        <v>15</v>
      </c>
      <c r="Z34" s="18">
        <v>15</v>
      </c>
      <c r="AA34" s="18">
        <v>15</v>
      </c>
      <c r="AB34" s="18"/>
      <c r="AC34" s="18">
        <v>15</v>
      </c>
      <c r="AD34" s="18"/>
      <c r="AE34" s="35">
        <v>0</v>
      </c>
      <c r="AF34" s="53">
        <f>(AE34*100)/18</f>
        <v>0</v>
      </c>
      <c r="AG34" s="35">
        <v>0</v>
      </c>
      <c r="AH34" s="93">
        <v>0</v>
      </c>
      <c r="AI34" s="35">
        <v>0</v>
      </c>
      <c r="AJ34" s="53">
        <f>(AI34*100)/18</f>
        <v>0</v>
      </c>
      <c r="AK34" s="35">
        <v>0</v>
      </c>
      <c r="AL34" s="93">
        <v>0</v>
      </c>
      <c r="AM34" s="35">
        <v>0</v>
      </c>
      <c r="AN34" s="53">
        <v>0</v>
      </c>
      <c r="AO34" s="35">
        <v>0</v>
      </c>
      <c r="AP34" s="37">
        <v>0</v>
      </c>
      <c r="AQ34" s="35"/>
      <c r="AR34" s="38"/>
      <c r="AS34" s="35"/>
      <c r="AT34" s="178"/>
      <c r="AU34" s="56">
        <v>0</v>
      </c>
      <c r="AV34" s="55">
        <f t="shared" si="2"/>
        <v>0</v>
      </c>
      <c r="AW34" s="54">
        <f t="shared" si="2"/>
        <v>0</v>
      </c>
      <c r="AX34" s="107">
        <v>0</v>
      </c>
      <c r="AY34" s="180"/>
    </row>
    <row r="35" spans="1:51" ht="60" customHeight="1" x14ac:dyDescent="0.2">
      <c r="A35" s="18">
        <v>4.5999999999999996</v>
      </c>
      <c r="B35" s="61" t="s">
        <v>199</v>
      </c>
      <c r="C35" s="20" t="s">
        <v>1</v>
      </c>
      <c r="D35" s="196" t="s">
        <v>12</v>
      </c>
      <c r="E35" s="114" t="s">
        <v>282</v>
      </c>
      <c r="F35" s="114" t="s">
        <v>283</v>
      </c>
      <c r="G35" s="79" t="s">
        <v>276</v>
      </c>
      <c r="H35" s="196" t="s">
        <v>17</v>
      </c>
      <c r="I35" s="22" t="s">
        <v>3</v>
      </c>
      <c r="J35" s="18"/>
      <c r="K35" s="18"/>
      <c r="L35" s="45" t="s">
        <v>163</v>
      </c>
      <c r="M35" s="45" t="s">
        <v>164</v>
      </c>
      <c r="N35" s="46" t="s">
        <v>165</v>
      </c>
      <c r="O35" s="47" t="s">
        <v>97</v>
      </c>
      <c r="P35" s="46" t="s">
        <v>38</v>
      </c>
      <c r="Q35" s="49" t="s">
        <v>98</v>
      </c>
      <c r="R35" s="18">
        <v>16</v>
      </c>
      <c r="S35" s="80">
        <v>1</v>
      </c>
      <c r="T35" s="18">
        <v>0</v>
      </c>
      <c r="U35" s="78">
        <v>2020</v>
      </c>
      <c r="V35" s="78">
        <v>2020</v>
      </c>
      <c r="W35" s="32"/>
      <c r="X35" s="79" t="s">
        <v>173</v>
      </c>
      <c r="Y35" s="18">
        <v>16</v>
      </c>
      <c r="Z35" s="18">
        <v>16</v>
      </c>
      <c r="AA35" s="18">
        <v>16</v>
      </c>
      <c r="AB35" s="18"/>
      <c r="AC35" s="18">
        <v>16</v>
      </c>
      <c r="AD35" s="18"/>
      <c r="AE35" s="35">
        <v>0</v>
      </c>
      <c r="AF35" s="53">
        <f>(AE35*100)/18</f>
        <v>0</v>
      </c>
      <c r="AG35" s="35">
        <v>0</v>
      </c>
      <c r="AH35" s="93">
        <v>0</v>
      </c>
      <c r="AI35" s="35">
        <v>0</v>
      </c>
      <c r="AJ35" s="53">
        <f>(AI35*100)/18</f>
        <v>0</v>
      </c>
      <c r="AK35" s="35">
        <v>0</v>
      </c>
      <c r="AL35" s="93">
        <v>0</v>
      </c>
      <c r="AM35" s="35">
        <v>16</v>
      </c>
      <c r="AN35" s="53">
        <v>0.05</v>
      </c>
      <c r="AO35" s="35">
        <v>16</v>
      </c>
      <c r="AP35" s="37">
        <v>1</v>
      </c>
      <c r="AQ35" s="35"/>
      <c r="AR35" s="38"/>
      <c r="AS35" s="35"/>
      <c r="AT35" s="178"/>
      <c r="AU35" s="56">
        <v>16</v>
      </c>
      <c r="AV35" s="55">
        <f t="shared" ref="AV35:AV40" si="3">AF35+AJ35+AN35+AR35</f>
        <v>0.05</v>
      </c>
      <c r="AW35" s="54">
        <f t="shared" ref="AW35:AW40" si="4">AG35+AK35+AO35+AS35</f>
        <v>16</v>
      </c>
      <c r="AX35" s="107">
        <v>1</v>
      </c>
      <c r="AY35" s="180"/>
    </row>
    <row r="36" spans="1:51" ht="60" customHeight="1" x14ac:dyDescent="0.2">
      <c r="A36" s="18">
        <v>4.7</v>
      </c>
      <c r="B36" s="61" t="s">
        <v>200</v>
      </c>
      <c r="C36" s="20" t="s">
        <v>1</v>
      </c>
      <c r="D36" s="196" t="s">
        <v>12</v>
      </c>
      <c r="E36" s="114" t="s">
        <v>284</v>
      </c>
      <c r="F36" s="114" t="s">
        <v>285</v>
      </c>
      <c r="G36" s="79" t="s">
        <v>276</v>
      </c>
      <c r="H36" s="196" t="s">
        <v>17</v>
      </c>
      <c r="I36" s="22" t="s">
        <v>3</v>
      </c>
      <c r="J36" s="18"/>
      <c r="K36" s="18"/>
      <c r="L36" s="46" t="s">
        <v>207</v>
      </c>
      <c r="M36" s="76" t="s">
        <v>212</v>
      </c>
      <c r="N36" s="46" t="s">
        <v>217</v>
      </c>
      <c r="O36" s="47" t="s">
        <v>97</v>
      </c>
      <c r="P36" s="46" t="s">
        <v>38</v>
      </c>
      <c r="Q36" s="49" t="s">
        <v>98</v>
      </c>
      <c r="R36" s="18">
        <v>16</v>
      </c>
      <c r="S36" s="80">
        <v>1</v>
      </c>
      <c r="T36" s="18">
        <v>0</v>
      </c>
      <c r="U36" s="78">
        <v>2020</v>
      </c>
      <c r="V36" s="78">
        <v>2020</v>
      </c>
      <c r="W36" s="32"/>
      <c r="X36" s="79" t="s">
        <v>173</v>
      </c>
      <c r="Y36" s="18">
        <v>16</v>
      </c>
      <c r="Z36" s="18">
        <v>16</v>
      </c>
      <c r="AA36" s="18">
        <v>16</v>
      </c>
      <c r="AB36" s="18"/>
      <c r="AC36" s="18">
        <v>16</v>
      </c>
      <c r="AD36" s="18"/>
      <c r="AE36" s="35">
        <v>0</v>
      </c>
      <c r="AF36" s="53">
        <v>0</v>
      </c>
      <c r="AG36" s="35">
        <v>0</v>
      </c>
      <c r="AH36" s="93">
        <v>0</v>
      </c>
      <c r="AI36" s="35">
        <v>0</v>
      </c>
      <c r="AJ36" s="53">
        <v>0</v>
      </c>
      <c r="AK36" s="35">
        <v>0</v>
      </c>
      <c r="AL36" s="93">
        <v>0</v>
      </c>
      <c r="AM36" s="35">
        <v>16</v>
      </c>
      <c r="AN36" s="53">
        <v>0.05</v>
      </c>
      <c r="AO36" s="35">
        <v>16</v>
      </c>
      <c r="AP36" s="37">
        <v>1</v>
      </c>
      <c r="AQ36" s="35"/>
      <c r="AR36" s="38"/>
      <c r="AS36" s="35"/>
      <c r="AT36" s="178"/>
      <c r="AU36" s="56">
        <v>16</v>
      </c>
      <c r="AV36" s="55">
        <f t="shared" si="3"/>
        <v>0.05</v>
      </c>
      <c r="AW36" s="54">
        <f t="shared" si="4"/>
        <v>16</v>
      </c>
      <c r="AX36" s="107">
        <v>1</v>
      </c>
      <c r="AY36" s="180"/>
    </row>
    <row r="37" spans="1:51" ht="60" customHeight="1" x14ac:dyDescent="0.2">
      <c r="A37" s="18">
        <v>4.8</v>
      </c>
      <c r="B37" s="61" t="s">
        <v>203</v>
      </c>
      <c r="C37" s="20" t="s">
        <v>1</v>
      </c>
      <c r="D37" s="196" t="s">
        <v>12</v>
      </c>
      <c r="E37" s="114" t="s">
        <v>286</v>
      </c>
      <c r="F37" s="114" t="s">
        <v>287</v>
      </c>
      <c r="G37" s="79" t="s">
        <v>279</v>
      </c>
      <c r="H37" s="196" t="s">
        <v>17</v>
      </c>
      <c r="I37" s="22" t="s">
        <v>3</v>
      </c>
      <c r="J37" s="79" t="s">
        <v>189</v>
      </c>
      <c r="K37" s="18"/>
      <c r="L37" s="61" t="s">
        <v>208</v>
      </c>
      <c r="M37" s="61" t="s">
        <v>213</v>
      </c>
      <c r="N37" s="46" t="s">
        <v>218</v>
      </c>
      <c r="O37" s="47" t="s">
        <v>97</v>
      </c>
      <c r="P37" s="46" t="s">
        <v>38</v>
      </c>
      <c r="Q37" s="49" t="s">
        <v>98</v>
      </c>
      <c r="R37" s="18">
        <v>10</v>
      </c>
      <c r="S37" s="80">
        <v>1</v>
      </c>
      <c r="T37" s="111">
        <v>36000</v>
      </c>
      <c r="U37" s="78">
        <v>2020</v>
      </c>
      <c r="V37" s="78">
        <v>2020</v>
      </c>
      <c r="W37" s="32"/>
      <c r="X37" s="79" t="s">
        <v>173</v>
      </c>
      <c r="Y37" s="18">
        <v>10</v>
      </c>
      <c r="Z37" s="18">
        <v>10</v>
      </c>
      <c r="AA37" s="18">
        <v>10</v>
      </c>
      <c r="AB37" s="18"/>
      <c r="AC37" s="18">
        <v>10</v>
      </c>
      <c r="AD37" s="18"/>
      <c r="AE37" s="35">
        <v>0</v>
      </c>
      <c r="AF37" s="53">
        <v>0</v>
      </c>
      <c r="AG37" s="35">
        <v>0</v>
      </c>
      <c r="AH37" s="93">
        <v>0</v>
      </c>
      <c r="AI37" s="35">
        <v>0</v>
      </c>
      <c r="AJ37" s="53">
        <v>0</v>
      </c>
      <c r="AK37" s="35">
        <v>0</v>
      </c>
      <c r="AL37" s="93">
        <v>0</v>
      </c>
      <c r="AM37" s="35">
        <v>10</v>
      </c>
      <c r="AN37" s="53">
        <v>0.05</v>
      </c>
      <c r="AO37" s="35">
        <v>10</v>
      </c>
      <c r="AP37" s="37">
        <v>1</v>
      </c>
      <c r="AQ37" s="35"/>
      <c r="AR37" s="38"/>
      <c r="AS37" s="35"/>
      <c r="AT37" s="178"/>
      <c r="AU37" s="56">
        <v>10</v>
      </c>
      <c r="AV37" s="55">
        <f t="shared" si="3"/>
        <v>0.05</v>
      </c>
      <c r="AW37" s="54">
        <f t="shared" si="4"/>
        <v>10</v>
      </c>
      <c r="AX37" s="107">
        <v>1</v>
      </c>
      <c r="AY37" s="180"/>
    </row>
    <row r="38" spans="1:51" ht="60" customHeight="1" x14ac:dyDescent="0.2">
      <c r="A38" s="18">
        <v>4.9000000000000004</v>
      </c>
      <c r="B38" s="61" t="s">
        <v>204</v>
      </c>
      <c r="C38" s="20" t="s">
        <v>1</v>
      </c>
      <c r="D38" s="196" t="s">
        <v>12</v>
      </c>
      <c r="E38" s="114" t="s">
        <v>286</v>
      </c>
      <c r="F38" s="114" t="s">
        <v>287</v>
      </c>
      <c r="G38" s="79" t="s">
        <v>276</v>
      </c>
      <c r="H38" s="196" t="s">
        <v>17</v>
      </c>
      <c r="I38" s="22" t="s">
        <v>3</v>
      </c>
      <c r="J38" s="79" t="s">
        <v>189</v>
      </c>
      <c r="K38" s="18"/>
      <c r="L38" s="61" t="s">
        <v>209</v>
      </c>
      <c r="M38" s="61" t="s">
        <v>214</v>
      </c>
      <c r="N38" s="46" t="s">
        <v>221</v>
      </c>
      <c r="O38" s="47" t="s">
        <v>97</v>
      </c>
      <c r="P38" s="46" t="s">
        <v>38</v>
      </c>
      <c r="Q38" s="49" t="s">
        <v>98</v>
      </c>
      <c r="R38" s="18">
        <v>16</v>
      </c>
      <c r="S38" s="80">
        <v>1</v>
      </c>
      <c r="T38" s="111">
        <v>48000</v>
      </c>
      <c r="U38" s="78">
        <v>2020</v>
      </c>
      <c r="V38" s="78">
        <v>2020</v>
      </c>
      <c r="W38" s="32"/>
      <c r="X38" s="79" t="s">
        <v>173</v>
      </c>
      <c r="Y38" s="18">
        <v>16</v>
      </c>
      <c r="Z38" s="18">
        <v>16</v>
      </c>
      <c r="AA38" s="18">
        <v>16</v>
      </c>
      <c r="AB38" s="18"/>
      <c r="AC38" s="18">
        <v>16</v>
      </c>
      <c r="AD38" s="18"/>
      <c r="AE38" s="35">
        <v>0</v>
      </c>
      <c r="AF38" s="53">
        <v>0</v>
      </c>
      <c r="AG38" s="35">
        <v>0</v>
      </c>
      <c r="AH38" s="93">
        <v>0</v>
      </c>
      <c r="AI38" s="35">
        <v>0</v>
      </c>
      <c r="AJ38" s="53">
        <v>0</v>
      </c>
      <c r="AK38" s="35">
        <v>0</v>
      </c>
      <c r="AL38" s="93">
        <v>0</v>
      </c>
      <c r="AM38" s="35">
        <v>16</v>
      </c>
      <c r="AN38" s="53">
        <v>0.05</v>
      </c>
      <c r="AO38" s="35">
        <v>16</v>
      </c>
      <c r="AP38" s="37">
        <v>1</v>
      </c>
      <c r="AQ38" s="35"/>
      <c r="AR38" s="38"/>
      <c r="AS38" s="35"/>
      <c r="AT38" s="178"/>
      <c r="AU38" s="56">
        <v>16</v>
      </c>
      <c r="AV38" s="55">
        <f t="shared" si="3"/>
        <v>0.05</v>
      </c>
      <c r="AW38" s="54">
        <f t="shared" si="4"/>
        <v>16</v>
      </c>
      <c r="AX38" s="107">
        <v>1</v>
      </c>
      <c r="AY38" s="180"/>
    </row>
    <row r="39" spans="1:51" ht="60" customHeight="1" x14ac:dyDescent="0.2">
      <c r="A39" s="89">
        <v>4.0999999999999996</v>
      </c>
      <c r="B39" s="61" t="s">
        <v>205</v>
      </c>
      <c r="C39" s="20" t="s">
        <v>1</v>
      </c>
      <c r="D39" s="196" t="s">
        <v>12</v>
      </c>
      <c r="E39" s="114" t="s">
        <v>288</v>
      </c>
      <c r="F39" s="114" t="s">
        <v>289</v>
      </c>
      <c r="G39" s="79" t="s">
        <v>256</v>
      </c>
      <c r="H39" s="196" t="s">
        <v>17</v>
      </c>
      <c r="I39" s="22" t="s">
        <v>3</v>
      </c>
      <c r="J39" s="79" t="s">
        <v>189</v>
      </c>
      <c r="K39" s="18"/>
      <c r="L39" s="61" t="s">
        <v>210</v>
      </c>
      <c r="M39" s="61" t="s">
        <v>215</v>
      </c>
      <c r="N39" s="46" t="s">
        <v>222</v>
      </c>
      <c r="O39" s="47" t="s">
        <v>97</v>
      </c>
      <c r="P39" s="46" t="s">
        <v>38</v>
      </c>
      <c r="Q39" s="49" t="s">
        <v>98</v>
      </c>
      <c r="R39" s="18">
        <v>1</v>
      </c>
      <c r="S39" s="80">
        <v>1</v>
      </c>
      <c r="T39" s="111">
        <v>13000</v>
      </c>
      <c r="U39" s="78">
        <v>2020</v>
      </c>
      <c r="V39" s="78">
        <v>2020</v>
      </c>
      <c r="W39" s="32"/>
      <c r="X39" s="79" t="s">
        <v>173</v>
      </c>
      <c r="Y39" s="18">
        <v>1</v>
      </c>
      <c r="Z39" s="18">
        <v>1</v>
      </c>
      <c r="AA39" s="18">
        <v>1</v>
      </c>
      <c r="AB39" s="18"/>
      <c r="AC39" s="18">
        <v>1</v>
      </c>
      <c r="AD39" s="18"/>
      <c r="AE39" s="35">
        <v>0</v>
      </c>
      <c r="AF39" s="53">
        <v>0</v>
      </c>
      <c r="AG39" s="35">
        <v>0</v>
      </c>
      <c r="AH39" s="93">
        <v>0</v>
      </c>
      <c r="AI39" s="35">
        <v>0</v>
      </c>
      <c r="AJ39" s="53">
        <v>0</v>
      </c>
      <c r="AK39" s="35">
        <v>0</v>
      </c>
      <c r="AL39" s="93">
        <v>0</v>
      </c>
      <c r="AM39" s="35">
        <v>0</v>
      </c>
      <c r="AN39" s="53">
        <v>0</v>
      </c>
      <c r="AO39" s="35">
        <v>0</v>
      </c>
      <c r="AP39" s="37">
        <v>0</v>
      </c>
      <c r="AQ39" s="35"/>
      <c r="AR39" s="38"/>
      <c r="AS39" s="35"/>
      <c r="AT39" s="178"/>
      <c r="AU39" s="56">
        <v>0</v>
      </c>
      <c r="AV39" s="55">
        <f t="shared" si="3"/>
        <v>0</v>
      </c>
      <c r="AW39" s="54">
        <f t="shared" si="4"/>
        <v>0</v>
      </c>
      <c r="AX39" s="107">
        <v>0</v>
      </c>
      <c r="AY39" s="180"/>
    </row>
    <row r="40" spans="1:51" ht="60" customHeight="1" x14ac:dyDescent="0.2">
      <c r="A40" s="18">
        <v>4.1100000000000003</v>
      </c>
      <c r="B40" s="79" t="s">
        <v>206</v>
      </c>
      <c r="C40" s="20" t="s">
        <v>1</v>
      </c>
      <c r="D40" s="196" t="s">
        <v>12</v>
      </c>
      <c r="E40" s="114" t="s">
        <v>286</v>
      </c>
      <c r="F40" s="114" t="s">
        <v>287</v>
      </c>
      <c r="G40" s="79" t="s">
        <v>290</v>
      </c>
      <c r="H40" s="196" t="s">
        <v>17</v>
      </c>
      <c r="I40" s="22" t="s">
        <v>3</v>
      </c>
      <c r="J40" s="79" t="s">
        <v>189</v>
      </c>
      <c r="K40" s="18"/>
      <c r="L40" s="95" t="s">
        <v>226</v>
      </c>
      <c r="M40" s="79" t="s">
        <v>216</v>
      </c>
      <c r="N40" s="46" t="s">
        <v>223</v>
      </c>
      <c r="O40" s="47" t="s">
        <v>97</v>
      </c>
      <c r="P40" s="46" t="s">
        <v>38</v>
      </c>
      <c r="Q40" s="49" t="s">
        <v>98</v>
      </c>
      <c r="R40" s="18">
        <v>10</v>
      </c>
      <c r="S40" s="80">
        <v>1</v>
      </c>
      <c r="T40" s="111">
        <v>50000</v>
      </c>
      <c r="U40" s="78">
        <v>2020</v>
      </c>
      <c r="V40" s="78">
        <v>2020</v>
      </c>
      <c r="W40" s="32"/>
      <c r="X40" s="79" t="s">
        <v>173</v>
      </c>
      <c r="Y40" s="18">
        <v>10</v>
      </c>
      <c r="Z40" s="18">
        <v>10</v>
      </c>
      <c r="AA40" s="18">
        <v>10</v>
      </c>
      <c r="AB40" s="18"/>
      <c r="AC40" s="18">
        <v>10</v>
      </c>
      <c r="AD40" s="18"/>
      <c r="AE40" s="35">
        <v>0</v>
      </c>
      <c r="AF40" s="53">
        <v>0</v>
      </c>
      <c r="AG40" s="35">
        <v>0</v>
      </c>
      <c r="AH40" s="93">
        <v>1</v>
      </c>
      <c r="AI40" s="35">
        <v>0</v>
      </c>
      <c r="AJ40" s="53">
        <v>0</v>
      </c>
      <c r="AK40" s="35">
        <v>0</v>
      </c>
      <c r="AL40" s="93">
        <v>0</v>
      </c>
      <c r="AM40" s="35">
        <v>0</v>
      </c>
      <c r="AN40" s="53">
        <v>0</v>
      </c>
      <c r="AO40" s="35">
        <v>0</v>
      </c>
      <c r="AP40" s="37">
        <v>0</v>
      </c>
      <c r="AQ40" s="35"/>
      <c r="AR40" s="38"/>
      <c r="AS40" s="35"/>
      <c r="AT40" s="178"/>
      <c r="AU40" s="56">
        <v>0</v>
      </c>
      <c r="AV40" s="55">
        <f t="shared" si="3"/>
        <v>0</v>
      </c>
      <c r="AW40" s="54">
        <f t="shared" si="4"/>
        <v>0</v>
      </c>
      <c r="AX40" s="107">
        <v>0</v>
      </c>
      <c r="AY40" s="180"/>
    </row>
    <row r="41" spans="1:51" ht="90" customHeight="1" thickBot="1" x14ac:dyDescent="0.25">
      <c r="A41" s="18">
        <v>5.0999999999999996</v>
      </c>
      <c r="B41" s="94" t="s">
        <v>224</v>
      </c>
      <c r="C41" s="20" t="s">
        <v>1</v>
      </c>
      <c r="D41" s="18" t="s">
        <v>19</v>
      </c>
      <c r="E41" s="18" t="s">
        <v>20</v>
      </c>
      <c r="F41" s="95" t="s">
        <v>42</v>
      </c>
      <c r="G41" s="95" t="s">
        <v>236</v>
      </c>
      <c r="H41" s="18" t="s">
        <v>21</v>
      </c>
      <c r="I41" s="95" t="s">
        <v>225</v>
      </c>
      <c r="J41" s="18"/>
      <c r="K41" s="18"/>
      <c r="L41" s="18" t="s">
        <v>166</v>
      </c>
      <c r="M41" s="18" t="s">
        <v>167</v>
      </c>
      <c r="N41" s="18" t="s">
        <v>168</v>
      </c>
      <c r="O41" s="47" t="s">
        <v>97</v>
      </c>
      <c r="P41" s="46" t="s">
        <v>38</v>
      </c>
      <c r="Q41" s="49" t="s">
        <v>98</v>
      </c>
      <c r="R41" s="18">
        <v>1</v>
      </c>
      <c r="S41" s="86">
        <v>1</v>
      </c>
      <c r="T41" s="111">
        <v>550000</v>
      </c>
      <c r="U41" s="18">
        <v>2020</v>
      </c>
      <c r="V41" s="18">
        <v>2020</v>
      </c>
      <c r="W41" s="32"/>
      <c r="X41" s="79" t="s">
        <v>173</v>
      </c>
      <c r="Y41" s="115">
        <v>10000</v>
      </c>
      <c r="Z41" s="115">
        <v>10000</v>
      </c>
      <c r="AA41" s="115">
        <v>10000</v>
      </c>
      <c r="AB41" s="18"/>
      <c r="AC41" s="115">
        <v>10000</v>
      </c>
      <c r="AD41" s="18"/>
      <c r="AE41" s="35">
        <v>0</v>
      </c>
      <c r="AF41" s="62">
        <v>0</v>
      </c>
      <c r="AG41" s="35">
        <v>0</v>
      </c>
      <c r="AH41" s="87">
        <v>0</v>
      </c>
      <c r="AI41" s="35">
        <v>0</v>
      </c>
      <c r="AJ41" s="62">
        <v>0</v>
      </c>
      <c r="AK41" s="35">
        <v>0</v>
      </c>
      <c r="AL41" s="87">
        <v>0</v>
      </c>
      <c r="AM41" s="35">
        <v>0</v>
      </c>
      <c r="AN41" s="36">
        <v>0</v>
      </c>
      <c r="AO41" s="35">
        <v>0</v>
      </c>
      <c r="AP41" s="37">
        <v>0</v>
      </c>
      <c r="AQ41" s="35"/>
      <c r="AR41" s="38"/>
      <c r="AS41" s="35"/>
      <c r="AT41" s="178"/>
      <c r="AU41" s="72">
        <v>0</v>
      </c>
      <c r="AV41" s="73">
        <v>0</v>
      </c>
      <c r="AW41" s="74">
        <v>0</v>
      </c>
      <c r="AX41" s="190">
        <v>0</v>
      </c>
      <c r="AY41" s="180"/>
    </row>
    <row r="42" spans="1:51" ht="90" customHeight="1" thickBot="1" x14ac:dyDescent="0.25">
      <c r="A42" s="18">
        <v>6.1</v>
      </c>
      <c r="B42" s="18" t="s">
        <v>227</v>
      </c>
      <c r="C42" s="20" t="s">
        <v>1</v>
      </c>
      <c r="D42" s="20" t="s">
        <v>19</v>
      </c>
      <c r="E42" s="21" t="s">
        <v>27</v>
      </c>
      <c r="F42" s="44" t="s">
        <v>45</v>
      </c>
      <c r="G42" s="44" t="s">
        <v>235</v>
      </c>
      <c r="H42" s="33" t="s">
        <v>24</v>
      </c>
      <c r="I42" s="95" t="s">
        <v>225</v>
      </c>
      <c r="J42" s="95" t="s">
        <v>189</v>
      </c>
      <c r="K42" s="18"/>
      <c r="L42" s="46" t="s">
        <v>169</v>
      </c>
      <c r="M42" s="45" t="s">
        <v>107</v>
      </c>
      <c r="N42" s="46" t="s">
        <v>170</v>
      </c>
      <c r="O42" s="47" t="s">
        <v>97</v>
      </c>
      <c r="P42" s="46" t="s">
        <v>38</v>
      </c>
      <c r="Q42" s="49" t="s">
        <v>98</v>
      </c>
      <c r="R42" s="18">
        <v>1</v>
      </c>
      <c r="S42" s="86">
        <v>1</v>
      </c>
      <c r="T42" s="18">
        <v>0</v>
      </c>
      <c r="U42" s="18">
        <v>2020</v>
      </c>
      <c r="V42" s="18">
        <v>2020</v>
      </c>
      <c r="W42" s="32"/>
      <c r="X42" s="95" t="s">
        <v>173</v>
      </c>
      <c r="Y42" s="115">
        <v>46454</v>
      </c>
      <c r="Z42" s="115">
        <v>46454</v>
      </c>
      <c r="AA42" s="115">
        <v>46454</v>
      </c>
      <c r="AB42" s="18"/>
      <c r="AC42" s="115">
        <v>46454</v>
      </c>
      <c r="AD42" s="18"/>
      <c r="AE42" s="35">
        <v>0.25</v>
      </c>
      <c r="AF42" s="51">
        <f>(AE42*100)/1104</f>
        <v>2.2644927536231884E-2</v>
      </c>
      <c r="AG42" s="35">
        <v>0.25</v>
      </c>
      <c r="AH42" s="87">
        <v>1</v>
      </c>
      <c r="AI42" s="35">
        <v>0.25</v>
      </c>
      <c r="AJ42" s="51">
        <f>(AI42*100)/1104</f>
        <v>2.2644927536231884E-2</v>
      </c>
      <c r="AK42" s="35">
        <v>0.25</v>
      </c>
      <c r="AL42" s="87">
        <v>1</v>
      </c>
      <c r="AM42" s="35">
        <v>0.25</v>
      </c>
      <c r="AN42" s="36">
        <v>6.25E-2</v>
      </c>
      <c r="AO42" s="35">
        <v>0.25</v>
      </c>
      <c r="AP42" s="37">
        <v>1</v>
      </c>
      <c r="AQ42" s="35"/>
      <c r="AR42" s="38"/>
      <c r="AS42" s="35"/>
      <c r="AT42" s="178"/>
      <c r="AU42" s="64">
        <v>0.75</v>
      </c>
      <c r="AV42" s="67">
        <v>0.7</v>
      </c>
      <c r="AW42" s="66">
        <v>0.75</v>
      </c>
      <c r="AX42" s="188">
        <v>0.75</v>
      </c>
      <c r="AY42" s="180"/>
    </row>
    <row r="43" spans="1:51" ht="80.099999999999994" customHeight="1" thickBot="1" x14ac:dyDescent="0.25">
      <c r="A43" s="92">
        <v>7.1</v>
      </c>
      <c r="B43" s="96" t="s">
        <v>26</v>
      </c>
      <c r="C43" s="20" t="s">
        <v>1</v>
      </c>
      <c r="D43" s="97" t="s">
        <v>25</v>
      </c>
      <c r="E43" s="21" t="s">
        <v>27</v>
      </c>
      <c r="F43" s="44" t="s">
        <v>39</v>
      </c>
      <c r="G43" s="22" t="s">
        <v>235</v>
      </c>
      <c r="H43" s="98" t="s">
        <v>28</v>
      </c>
      <c r="I43" s="81" t="s">
        <v>225</v>
      </c>
      <c r="J43" s="99"/>
      <c r="K43" s="100"/>
      <c r="L43" s="101" t="s">
        <v>99</v>
      </c>
      <c r="M43" s="102" t="s">
        <v>100</v>
      </c>
      <c r="N43" s="101" t="s">
        <v>171</v>
      </c>
      <c r="O43" s="103" t="s">
        <v>97</v>
      </c>
      <c r="P43" s="101" t="s">
        <v>38</v>
      </c>
      <c r="Q43" s="104" t="s">
        <v>98</v>
      </c>
      <c r="R43" s="92">
        <v>1</v>
      </c>
      <c r="S43" s="105">
        <v>1</v>
      </c>
      <c r="T43" s="92">
        <v>0</v>
      </c>
      <c r="U43" s="92">
        <v>2020</v>
      </c>
      <c r="V43" s="92">
        <v>2020</v>
      </c>
      <c r="W43" s="106"/>
      <c r="X43" s="96" t="s">
        <v>173</v>
      </c>
      <c r="Y43" s="115">
        <v>46454</v>
      </c>
      <c r="Z43" s="115">
        <v>46454</v>
      </c>
      <c r="AA43" s="115">
        <v>46454</v>
      </c>
      <c r="AB43" s="92"/>
      <c r="AC43" s="115">
        <v>46454</v>
      </c>
      <c r="AD43" s="92"/>
      <c r="AE43" s="82">
        <v>0.25</v>
      </c>
      <c r="AF43" s="65">
        <f>(AE43*100)/1104</f>
        <v>2.2644927536231884E-2</v>
      </c>
      <c r="AG43" s="82">
        <v>0.25</v>
      </c>
      <c r="AH43" s="93">
        <v>1</v>
      </c>
      <c r="AI43" s="82">
        <v>0.25</v>
      </c>
      <c r="AJ43" s="65">
        <f>(AI43*100)/1104</f>
        <v>2.2644927536231884E-2</v>
      </c>
      <c r="AK43" s="82">
        <v>0.25</v>
      </c>
      <c r="AL43" s="93">
        <v>1</v>
      </c>
      <c r="AM43" s="82">
        <v>0.25</v>
      </c>
      <c r="AN43" s="84">
        <v>6.25E-2</v>
      </c>
      <c r="AO43" s="82">
        <v>0.25</v>
      </c>
      <c r="AP43" s="83">
        <v>1</v>
      </c>
      <c r="AQ43" s="82"/>
      <c r="AR43" s="85"/>
      <c r="AS43" s="82"/>
      <c r="AT43" s="179"/>
      <c r="AU43" s="64">
        <v>0.75</v>
      </c>
      <c r="AV43" s="67">
        <v>0.7</v>
      </c>
      <c r="AW43" s="66">
        <v>0.75</v>
      </c>
      <c r="AX43" s="188">
        <v>0.75</v>
      </c>
      <c r="AY43" s="181"/>
    </row>
    <row r="44" spans="1:51" ht="90" customHeight="1" thickBot="1" x14ac:dyDescent="0.25">
      <c r="A44" s="18">
        <v>8.1</v>
      </c>
      <c r="B44" s="19" t="s">
        <v>29</v>
      </c>
      <c r="C44" s="20" t="s">
        <v>1</v>
      </c>
      <c r="D44" s="20" t="s">
        <v>25</v>
      </c>
      <c r="E44" s="23" t="s">
        <v>30</v>
      </c>
      <c r="F44" s="33" t="s">
        <v>40</v>
      </c>
      <c r="G44" s="22" t="s">
        <v>235</v>
      </c>
      <c r="H44" s="23" t="s">
        <v>31</v>
      </c>
      <c r="I44" s="95" t="s">
        <v>225</v>
      </c>
      <c r="J44" s="18"/>
      <c r="K44" s="18"/>
      <c r="L44" s="46" t="s">
        <v>99</v>
      </c>
      <c r="M44" s="45" t="s">
        <v>100</v>
      </c>
      <c r="N44" s="46" t="s">
        <v>172</v>
      </c>
      <c r="O44" s="103" t="s">
        <v>97</v>
      </c>
      <c r="P44" s="101" t="s">
        <v>38</v>
      </c>
      <c r="Q44" s="104" t="s">
        <v>98</v>
      </c>
      <c r="R44" s="18">
        <v>1</v>
      </c>
      <c r="S44" s="80">
        <v>1</v>
      </c>
      <c r="T44" s="18">
        <v>0</v>
      </c>
      <c r="U44" s="92">
        <v>2020</v>
      </c>
      <c r="V44" s="92">
        <v>2020</v>
      </c>
      <c r="W44" s="106"/>
      <c r="X44" s="96" t="s">
        <v>173</v>
      </c>
      <c r="Y44" s="115">
        <v>46454</v>
      </c>
      <c r="Z44" s="115">
        <v>46454</v>
      </c>
      <c r="AA44" s="115">
        <v>46454</v>
      </c>
      <c r="AB44" s="18"/>
      <c r="AC44" s="115">
        <v>46454</v>
      </c>
      <c r="AD44" s="18"/>
      <c r="AE44" s="58">
        <v>0.25</v>
      </c>
      <c r="AF44" s="53">
        <f>(AE44*100)/240</f>
        <v>0.10416666666666667</v>
      </c>
      <c r="AG44" s="54">
        <v>0.25</v>
      </c>
      <c r="AH44" s="88">
        <v>1</v>
      </c>
      <c r="AI44" s="58">
        <v>0.25</v>
      </c>
      <c r="AJ44" s="53">
        <f>(AI44*100)/240</f>
        <v>0.10416666666666667</v>
      </c>
      <c r="AK44" s="54">
        <v>0.25</v>
      </c>
      <c r="AL44" s="88">
        <v>1</v>
      </c>
      <c r="AM44" s="35">
        <v>0.25</v>
      </c>
      <c r="AN44" s="36">
        <v>6.25E-2</v>
      </c>
      <c r="AO44" s="35">
        <v>0.25</v>
      </c>
      <c r="AP44" s="37">
        <v>1</v>
      </c>
      <c r="AQ44" s="35"/>
      <c r="AR44" s="38"/>
      <c r="AS44" s="35"/>
      <c r="AT44" s="178"/>
      <c r="AU44" s="64">
        <v>0.75</v>
      </c>
      <c r="AV44" s="67">
        <v>0.7</v>
      </c>
      <c r="AW44" s="66">
        <v>0.75</v>
      </c>
      <c r="AX44" s="188">
        <v>0.75</v>
      </c>
      <c r="AY44" s="180"/>
    </row>
    <row r="45" spans="1:51" ht="90" customHeight="1" thickBot="1" x14ac:dyDescent="0.25">
      <c r="A45" s="18">
        <v>9.1</v>
      </c>
      <c r="B45" s="19" t="s">
        <v>32</v>
      </c>
      <c r="C45" s="20" t="s">
        <v>1</v>
      </c>
      <c r="D45" s="20" t="s">
        <v>25</v>
      </c>
      <c r="E45" s="23" t="s">
        <v>33</v>
      </c>
      <c r="F45" s="33" t="s">
        <v>41</v>
      </c>
      <c r="G45" s="22" t="s">
        <v>235</v>
      </c>
      <c r="H45" s="23" t="s">
        <v>34</v>
      </c>
      <c r="I45" s="95" t="s">
        <v>225</v>
      </c>
      <c r="J45" s="18"/>
      <c r="K45" s="18"/>
      <c r="L45" s="46" t="s">
        <v>99</v>
      </c>
      <c r="M45" s="45" t="s">
        <v>100</v>
      </c>
      <c r="N45" s="46" t="s">
        <v>172</v>
      </c>
      <c r="O45" s="47" t="s">
        <v>97</v>
      </c>
      <c r="P45" s="46" t="s">
        <v>38</v>
      </c>
      <c r="Q45" s="49" t="s">
        <v>98</v>
      </c>
      <c r="R45" s="18">
        <v>1</v>
      </c>
      <c r="S45" s="80">
        <v>1</v>
      </c>
      <c r="T45" s="18">
        <v>0</v>
      </c>
      <c r="U45" s="18">
        <v>2020</v>
      </c>
      <c r="V45" s="18">
        <v>2020</v>
      </c>
      <c r="W45" s="32"/>
      <c r="X45" s="95" t="s">
        <v>173</v>
      </c>
      <c r="Y45" s="115">
        <v>46454</v>
      </c>
      <c r="Z45" s="115">
        <v>46454</v>
      </c>
      <c r="AA45" s="115">
        <v>46454</v>
      </c>
      <c r="AB45" s="18"/>
      <c r="AC45" s="115">
        <v>46454</v>
      </c>
      <c r="AD45" s="18"/>
      <c r="AE45" s="75">
        <v>0.25</v>
      </c>
      <c r="AF45" s="69">
        <f>(AE45*100)/400</f>
        <v>6.25E-2</v>
      </c>
      <c r="AG45" s="70">
        <v>0.25</v>
      </c>
      <c r="AH45" s="91">
        <v>1</v>
      </c>
      <c r="AI45" s="75">
        <v>0.25</v>
      </c>
      <c r="AJ45" s="69">
        <f>(AI45*100)/400</f>
        <v>6.25E-2</v>
      </c>
      <c r="AK45" s="70">
        <v>0.25</v>
      </c>
      <c r="AL45" s="91">
        <v>1</v>
      </c>
      <c r="AM45" s="117">
        <v>0.25</v>
      </c>
      <c r="AN45" s="69">
        <f>(AM45*100)/400</f>
        <v>6.25E-2</v>
      </c>
      <c r="AO45" s="70">
        <v>0.25</v>
      </c>
      <c r="AP45" s="91">
        <v>1</v>
      </c>
      <c r="AQ45" s="35"/>
      <c r="AR45" s="38"/>
      <c r="AS45" s="35"/>
      <c r="AT45" s="178"/>
      <c r="AU45" s="191">
        <v>0.75</v>
      </c>
      <c r="AV45" s="192">
        <v>0.7</v>
      </c>
      <c r="AW45" s="193">
        <v>0.75</v>
      </c>
      <c r="AX45" s="194">
        <v>0.75</v>
      </c>
      <c r="AY45" s="180"/>
    </row>
    <row r="46" spans="1:51" ht="60" customHeight="1" thickBot="1" x14ac:dyDescent="0.25">
      <c r="AE46" s="9"/>
      <c r="AF46" s="10"/>
      <c r="AG46" s="11"/>
      <c r="AH46" s="12" t="s">
        <v>96</v>
      </c>
      <c r="AI46" s="9"/>
      <c r="AJ46" s="13"/>
      <c r="AK46" s="11"/>
      <c r="AL46" s="14" t="s">
        <v>96</v>
      </c>
      <c r="AM46" s="9"/>
      <c r="AN46" s="10"/>
      <c r="AO46" s="11"/>
      <c r="AP46" s="14" t="s">
        <v>96</v>
      </c>
      <c r="AQ46" s="9"/>
      <c r="AR46" s="10"/>
      <c r="AS46" s="11"/>
      <c r="AT46" s="14" t="s">
        <v>96</v>
      </c>
      <c r="AU46" s="9"/>
      <c r="AV46" s="10"/>
      <c r="AW46" s="11"/>
      <c r="AX46" s="14" t="s">
        <v>96</v>
      </c>
      <c r="AY46" s="3"/>
    </row>
    <row r="47" spans="1:51" ht="60" customHeight="1" x14ac:dyDescent="0.2"/>
    <row r="48" spans="1:51" ht="60" customHeight="1" x14ac:dyDescent="0.2"/>
    <row r="49" ht="60" customHeight="1" x14ac:dyDescent="0.2"/>
  </sheetData>
  <mergeCells count="75">
    <mergeCell ref="AX5:AX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F5:F6"/>
    <mergeCell ref="G5:G6"/>
    <mergeCell ref="H5:H6"/>
    <mergeCell ref="AK4:AL4"/>
    <mergeCell ref="I5:I6"/>
    <mergeCell ref="J5:J6"/>
    <mergeCell ref="K5:K6"/>
    <mergeCell ref="R5:R6"/>
    <mergeCell ref="S5:S6"/>
    <mergeCell ref="N3:N6"/>
    <mergeCell ref="O3:O6"/>
    <mergeCell ref="P3:P6"/>
    <mergeCell ref="Q3:Q6"/>
    <mergeCell ref="R3:V3"/>
    <mergeCell ref="AL5:AL6"/>
    <mergeCell ref="AK5:AK6"/>
    <mergeCell ref="A5:A6"/>
    <mergeCell ref="B5:B6"/>
    <mergeCell ref="C5:C6"/>
    <mergeCell ref="D5:D6"/>
    <mergeCell ref="E5:E6"/>
    <mergeCell ref="AI3:AL3"/>
    <mergeCell ref="AM3:AP3"/>
    <mergeCell ref="AQ3:AT3"/>
    <mergeCell ref="AU3:AX3"/>
    <mergeCell ref="AI4:AJ4"/>
    <mergeCell ref="AW4:AX4"/>
    <mergeCell ref="AM4:AN4"/>
    <mergeCell ref="AO4:AP4"/>
    <mergeCell ref="AQ4:AR4"/>
    <mergeCell ref="AS4:AT4"/>
    <mergeCell ref="T4:U4"/>
    <mergeCell ref="V4:V6"/>
    <mergeCell ref="AE4:AF4"/>
    <mergeCell ref="AG4:AH4"/>
    <mergeCell ref="AU4:AV4"/>
    <mergeCell ref="T5:T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1:AY1"/>
    <mergeCell ref="A2:K4"/>
    <mergeCell ref="L2:N2"/>
    <mergeCell ref="O2:V2"/>
    <mergeCell ref="X2:AD4"/>
    <mergeCell ref="AE2:AT2"/>
    <mergeCell ref="AU2:AX2"/>
    <mergeCell ref="AY2:AY5"/>
    <mergeCell ref="L3:L6"/>
    <mergeCell ref="M3:M6"/>
    <mergeCell ref="AE3:AH3"/>
    <mergeCell ref="U5:U6"/>
    <mergeCell ref="X5:X6"/>
    <mergeCell ref="Y5:Y6"/>
    <mergeCell ref="Z5:Z6"/>
    <mergeCell ref="R4:S4"/>
  </mergeCells>
  <pageMargins left="0.70866141732283472" right="0.70866141732283472" top="0.74803149606299213" bottom="0.74803149606299213" header="0.31496062992125984" footer="0.31496062992125984"/>
  <pageSetup paperSize="9" scale="1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SEGURIDAD PUBLICA 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</dc:creator>
  <cp:lastModifiedBy>Planeacion</cp:lastModifiedBy>
  <cp:lastPrinted>2020-10-29T18:02:43Z</cp:lastPrinted>
  <dcterms:created xsi:type="dcterms:W3CDTF">2019-12-18T15:42:56Z</dcterms:created>
  <dcterms:modified xsi:type="dcterms:W3CDTF">2020-10-29T18:02:55Z</dcterms:modified>
</cp:coreProperties>
</file>