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5\Avance de Gestión Financiera\4to Trimestre\"/>
    </mc:Choice>
  </mc:AlternateContent>
  <xr:revisionPtr revIDLastSave="0" documentId="13_ncr:1_{E67F70ED-B8EB-4B6C-A2BC-D59068C1861C}" xr6:coauthVersionLast="47" xr6:coauthVersionMax="47" xr10:uidLastSave="{00000000-0000-0000-0000-000000000000}"/>
  <bookViews>
    <workbookView xWindow="-120" yWindow="-120" windowWidth="24240" windowHeight="13140" xr2:uid="{9BCE1839-428B-4220-A93B-390FFCCA23DE}"/>
  </bookViews>
  <sheets>
    <sheet name="CUARTO TRIMESTRE" sheetId="1" r:id="rId1"/>
  </sheets>
  <definedNames>
    <definedName name="_xlnm.Print_Titles" localSheetId="0">'CUARTO TRIMESTRE'!$1:$6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F8" i="1"/>
  <c r="H8" i="1"/>
  <c r="F9" i="1"/>
  <c r="H9" i="1"/>
  <c r="H18" i="1"/>
  <c r="H16" i="1" s="1"/>
  <c r="H30" i="1"/>
  <c r="F35" i="1"/>
  <c r="H35" i="1"/>
  <c r="F36" i="1"/>
  <c r="H36" i="1"/>
  <c r="F37" i="1"/>
  <c r="H37" i="1"/>
  <c r="F38" i="1"/>
  <c r="H38" i="1"/>
  <c r="F39" i="1"/>
  <c r="H39" i="1"/>
  <c r="F40" i="1"/>
  <c r="H40" i="1"/>
  <c r="F41" i="1"/>
  <c r="H41" i="1"/>
  <c r="F42" i="1"/>
  <c r="H42" i="1"/>
  <c r="H43" i="1"/>
  <c r="H100" i="1"/>
  <c r="H101" i="1"/>
  <c r="H99" i="1" s="1"/>
  <c r="H102" i="1"/>
  <c r="F112" i="1"/>
  <c r="H112" i="1"/>
  <c r="F113" i="1"/>
  <c r="H113" i="1"/>
  <c r="H114" i="1"/>
  <c r="F135" i="1"/>
  <c r="F136" i="1"/>
  <c r="H137" i="1"/>
  <c r="H138" i="1"/>
  <c r="H139" i="1"/>
  <c r="H140" i="1"/>
  <c r="H141" i="1"/>
  <c r="H142" i="1"/>
  <c r="H177" i="1"/>
  <c r="H178" i="1"/>
  <c r="H179" i="1"/>
  <c r="H180" i="1"/>
  <c r="H181" i="1"/>
  <c r="H182" i="1"/>
  <c r="H183" i="1"/>
  <c r="H184" i="1"/>
  <c r="H185" i="1"/>
  <c r="H225" i="1"/>
  <c r="H226" i="1"/>
  <c r="H244" i="1"/>
  <c r="F246" i="1"/>
  <c r="F243" i="1" s="1"/>
  <c r="H246" i="1"/>
  <c r="H243" i="1" s="1"/>
  <c r="F247" i="1"/>
  <c r="H247" i="1"/>
  <c r="H245" i="1" s="1"/>
  <c r="H248" i="1"/>
  <c r="H249" i="1"/>
  <c r="H250" i="1"/>
  <c r="H251" i="1"/>
  <c r="F268" i="1"/>
  <c r="H268" i="1"/>
  <c r="H269" i="1"/>
  <c r="H270" i="1"/>
  <c r="H271" i="1"/>
  <c r="F288" i="1"/>
  <c r="H288" i="1"/>
  <c r="H289" i="1"/>
  <c r="F290" i="1"/>
  <c r="H290" i="1"/>
  <c r="F291" i="1"/>
  <c r="H291" i="1"/>
  <c r="F292" i="1"/>
  <c r="H292" i="1"/>
  <c r="H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21" i="1"/>
  <c r="H321" i="1"/>
  <c r="F322" i="1"/>
  <c r="H322" i="1"/>
  <c r="F323" i="1"/>
  <c r="H336" i="1"/>
  <c r="H337" i="1"/>
  <c r="F350" i="1"/>
  <c r="H350" i="1"/>
  <c r="H351" i="1"/>
  <c r="H352" i="1"/>
  <c r="H353" i="1"/>
  <c r="H354" i="1"/>
  <c r="H355" i="1"/>
  <c r="F358" i="1"/>
  <c r="F359" i="1"/>
  <c r="F361" i="1"/>
  <c r="F365" i="1"/>
  <c r="F372" i="1"/>
  <c r="F380" i="1"/>
  <c r="H381" i="1"/>
  <c r="H382" i="1"/>
  <c r="H383" i="1"/>
  <c r="H384" i="1"/>
  <c r="H385" i="1"/>
  <c r="H386" i="1"/>
  <c r="H387" i="1"/>
  <c r="H388" i="1"/>
  <c r="H437" i="1"/>
  <c r="H438" i="1"/>
  <c r="F439" i="1"/>
  <c r="H439" i="1"/>
  <c r="H444" i="1"/>
  <c r="H445" i="1"/>
  <c r="H446" i="1"/>
  <c r="H334" i="1" l="1"/>
  <c r="H323" i="1" s="1"/>
  <c r="H348" i="1"/>
  <c r="H266" i="1"/>
  <c r="H267" i="1"/>
  <c r="H111" i="1"/>
  <c r="H286" i="1"/>
  <c r="H379" i="1"/>
  <c r="H135" i="1"/>
  <c r="H223" i="1"/>
  <c r="H33" i="1"/>
  <c r="H287" i="1"/>
  <c r="H136" i="1"/>
  <c r="H349" i="1"/>
  <c r="H380" i="1"/>
  <c r="H34" i="1"/>
</calcChain>
</file>

<file path=xl/sharedStrings.xml><?xml version="1.0" encoding="utf-8"?>
<sst xmlns="http://schemas.openxmlformats.org/spreadsheetml/2006/main" count="2254" uniqueCount="897">
  <si>
    <t xml:space="preserve">                      SINDICO MUNICIPAL</t>
  </si>
  <si>
    <t xml:space="preserve">          TEC. TALCO ROMO MIRELES</t>
  </si>
  <si>
    <t>DIRECTORA DE FINANZAS Y ADMINISTRACION</t>
  </si>
  <si>
    <t xml:space="preserve">                        PRESIDENTE MUNICIPAL</t>
  </si>
  <si>
    <t xml:space="preserve"> C.P. MARTHA ALICIA GONZALEZ MARTINEZ</t>
  </si>
  <si>
    <t xml:space="preserve">            TEC. CONT. MARGARITA GALLEGOS SOTO</t>
  </si>
  <si>
    <t>Porcentaje</t>
  </si>
  <si>
    <t>Eficacia</t>
  </si>
  <si>
    <t>Gestión</t>
  </si>
  <si>
    <t>Indica el porcentaje de guias de ganado expedidas</t>
  </si>
  <si>
    <t>1.6 Guias de ganado</t>
  </si>
  <si>
    <t>Indica el porcentaje de representaciones del municipio realizadas</t>
  </si>
  <si>
    <t>1.5. Representaciones</t>
  </si>
  <si>
    <t>Indica el porcentaje de cartillas del Servicio Militar Nacional expeditas</t>
  </si>
  <si>
    <t>1.4. Expedición de cartillas</t>
  </si>
  <si>
    <t xml:space="preserve">Indica el porcentaje de descuentos realizados </t>
  </si>
  <si>
    <t>1.3. Descuentos</t>
  </si>
  <si>
    <t>Indica el porcentaje de reuniones que se realizan entre ciudadanos para la búsqueda de un común acuerdo, mediante una intervención oportuna de conciliación</t>
  </si>
  <si>
    <t>1.2. Conciliaciones</t>
  </si>
  <si>
    <t>Indica el porcentaje de asesoramientos a la población en general brindado</t>
  </si>
  <si>
    <t>1.1. Asesorías</t>
  </si>
  <si>
    <t>Indica el porcentaje de acciones realizadas para atender a la ciudadanía</t>
  </si>
  <si>
    <t>1. Atención ciudadana</t>
  </si>
  <si>
    <t xml:space="preserve">Eficiencia </t>
  </si>
  <si>
    <t>Estratégico</t>
  </si>
  <si>
    <t>Indica el porcentaje de asesorias y conciliaciones realizadas</t>
  </si>
  <si>
    <t>Porcentaje de acciones de atención ciudadana realizadas</t>
  </si>
  <si>
    <t>Indica el porcentaje de acciones realizadas por la Sindicalia</t>
  </si>
  <si>
    <t>Acciones realizadas por la Sindicalia</t>
  </si>
  <si>
    <t>Indica el porcentaje de correspondencia recibida y turnada al área correspondiente para su atención</t>
  </si>
  <si>
    <t xml:space="preserve">1.4. Porcentaje de correspondencia recibida y turnada </t>
  </si>
  <si>
    <t>Indica el porcentaje de atenciones realizadas por el Presidente Municipal hacía sus funcionarios, representantes de grupos y personas que soliciten audiencias directas.</t>
  </si>
  <si>
    <t>1.3 Porcentaje de atenciones realizadas por el Presidente Municipal a funcionarios.</t>
  </si>
  <si>
    <t>Indica el porcentaje de atenciones y/o canalizaciones a la ciudadanía que acuden con el Presidente Municipal realizadas</t>
  </si>
  <si>
    <t>1.2. Porcentaje de audiencias a la ciudadanía otorgadas por el Presidente Municipal</t>
  </si>
  <si>
    <t>Indica el porcentaje de actividades agendadas para el Presidente Municipal</t>
  </si>
  <si>
    <t xml:space="preserve">1.1. Porcentaje de actividades en la agenda del Presidente Municipal </t>
  </si>
  <si>
    <t>Expresa el porcentaje de audiencias y atenciones a ciudadanos y funcionarios del municipio o cualquier ente público o privado realizadas</t>
  </si>
  <si>
    <t xml:space="preserve">1. Porcentaje de audiencias y atenciónes realizadas </t>
  </si>
  <si>
    <t>Indica el porcentaje de reuniones con los servidores públicos para la construcción de acuerdos</t>
  </si>
  <si>
    <t>Porcentaje de reuniones con funcionarios públicos realizada</t>
  </si>
  <si>
    <t>Indica el porcentaje de atenciones a ciudadanos en la oficina de la Presidenta Municipal</t>
  </si>
  <si>
    <t>Porcentaje de atenciones a los ciudadanos realizada</t>
  </si>
  <si>
    <t>Indica el porcentaje de acciones en el marco del programa "Torneos Callejeros" realizados</t>
  </si>
  <si>
    <t xml:space="preserve">8.6. Torneos Callejeros </t>
  </si>
  <si>
    <t>Indica el porcentaje de desfiles oficiales realizados</t>
  </si>
  <si>
    <t>8.5. Desfiles</t>
  </si>
  <si>
    <t>Indica el porcentaje de apoyos a las ligas residentes en el municipio de las diferentes disciplinas realizadas</t>
  </si>
  <si>
    <t>8.4. Apoyo al deporte</t>
  </si>
  <si>
    <t>Indica el porcentaje de acciones en el marco del programa "Torneos Nacionales" se cuenta con representación</t>
  </si>
  <si>
    <t>8.3. Torneos Nacionales</t>
  </si>
  <si>
    <t>Indica el porcentaje de acciones en el marco del programa "Escuelas de Iniciación Deportiva" son realizadas</t>
  </si>
  <si>
    <t>8.2. Escuelas de Iniciación Deportiva</t>
  </si>
  <si>
    <t>Indica el porcentaje de acciones en el marco del programa "Ligas Municipales" son realizadas</t>
  </si>
  <si>
    <t>8.1. Ligas Municipales</t>
  </si>
  <si>
    <t>Indica el porcentaje de recorridos a grupos de instituciones educativas realizados</t>
  </si>
  <si>
    <t>7.7.Encuentro Internacional de Artesanos</t>
  </si>
  <si>
    <t>Indica el porcentaje de acciones en el Programa Pabellón Artesanal realizados</t>
  </si>
  <si>
    <t>7.6. Pabellón Artesanal</t>
  </si>
  <si>
    <t xml:space="preserve">7.5. Conoce San Pancho Escuelas </t>
  </si>
  <si>
    <t>Indica el porcentaje de recorridos a grupos de instituciones turísticas municipales realizados</t>
  </si>
  <si>
    <t>7.4. Conoce San Pancho Adultos</t>
  </si>
  <si>
    <t>Indica el porcentaje de eventos de charros y escaramuzas realizados</t>
  </si>
  <si>
    <t>7.3. Fiesta charra</t>
  </si>
  <si>
    <t>Indica el porcentaje de acciones en el marco del programa "Colores de mi pueblo" son realizadas</t>
  </si>
  <si>
    <t>7.2. Colores de mi pueblo</t>
  </si>
  <si>
    <t>Indica el porcentaje de acciones en el marco del programa "Festival de las Carnitas" son realizadas</t>
  </si>
  <si>
    <t>7.1.  Festival de las Carnitas</t>
  </si>
  <si>
    <t>Indica el porcentaje de actos civicos de honores a la bandera realizados</t>
  </si>
  <si>
    <t>6.7. Honores a la bandera</t>
  </si>
  <si>
    <t>Indica el porcantaje de eventos culturales en el marco del programa "Domingos Culturales" realizados</t>
  </si>
  <si>
    <t>6.6. Domingos Culturales</t>
  </si>
  <si>
    <t>Indica el porcentaje de proyecciones de cine realizadas</t>
  </si>
  <si>
    <t>6.5. Cine en tu comindad</t>
  </si>
  <si>
    <t>Indica el porcentaje de acciones en el marco del programa "Fiestas patronales" son realizadas</t>
  </si>
  <si>
    <t>6.3. Fiestas patronales</t>
  </si>
  <si>
    <t>Indica el porcentaje de acciones en el marco del programa "Aniversario del Municipio" son realizadas</t>
  </si>
  <si>
    <t>6.2. Aniversario del Municipio</t>
  </si>
  <si>
    <t>Indica el porcentaje de acciones en el marco del programa "Fiestas patrias" son realizadas</t>
  </si>
  <si>
    <t>6.1. Fiestas patrias</t>
  </si>
  <si>
    <t>Indica el porcentaje de reuniones con Delegados y Comisarios Municipales realizadas</t>
  </si>
  <si>
    <t>5.1. Reuniones con delegados y comisarios</t>
  </si>
  <si>
    <t>Indica el porcentaje de campañas que se imparten en el municipio a comercios</t>
  </si>
  <si>
    <t>4.10. Campañas informativas sobre prácticas Sanitarias</t>
  </si>
  <si>
    <t xml:space="preserve">Indica el porcentaje de campañas en </t>
  </si>
  <si>
    <t>4.9. Campañas de Salud Integral</t>
  </si>
  <si>
    <t>Indica el porcentaje de capacitaciones recibidas al personal</t>
  </si>
  <si>
    <t>4.8. Capacitaciones para el personal de Control Sanitario</t>
  </si>
  <si>
    <t>Indica el porcentaje de reportes sanitarios atendidos</t>
  </si>
  <si>
    <t>4.7. Atención a reportes sanitarios</t>
  </si>
  <si>
    <t>Indica el porcentaje de premios otrogados en el programa "Carrera por la Salud" entregados</t>
  </si>
  <si>
    <t>4.6. Premiación Carrera por la Salud</t>
  </si>
  <si>
    <t>Indica el porcentaje de personas inscritas a proyectos nutricionales</t>
  </si>
  <si>
    <t>4.5. Programa "Carrera por la Salud"</t>
  </si>
  <si>
    <t>Indica el porcentaje de reuniones del Comité Municipal de la Salud del Municipio de San Francisco de los Romo son realizadas</t>
  </si>
  <si>
    <t>4.4. Reuniones del Comité Municipal de la Salud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</si>
  <si>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</si>
  <si>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Verificación de giros informales</t>
  </si>
  <si>
    <t>Indica el porcentaje de verificaciones del Giro de  Comercio informal de alimentos en la vía pública, levantamiento de aviso de apertura  y actualización de padrón realizadas</t>
  </si>
  <si>
    <t>4.2. Verificación de giros según ISSEA</t>
  </si>
  <si>
    <t>Indica el porcentaje de creación del Plan de Trabajo Anual</t>
  </si>
  <si>
    <t>4.1 Creación de Plan de Trabajo Anual de Control Sanitario</t>
  </si>
  <si>
    <t>Indica el porcentaje de Campañas Informativas difundidas</t>
  </si>
  <si>
    <t>3.4. Campañas Informativas de requisitos comerciales</t>
  </si>
  <si>
    <t>Indica el porcentaje de nuevas licencias comerciales entregadas</t>
  </si>
  <si>
    <t>3.3. Otorgamiento de nuevas licencias comerciales</t>
  </si>
  <si>
    <t>Indica el porcentaje de comercios reglamentados verificados</t>
  </si>
  <si>
    <t>3.2. Verificación de comercios</t>
  </si>
  <si>
    <t>Indica el porcentaje de padrones de comerciantes, como lo son: semifijos, fijos ambulantes, tianguistas y mercados elaborados</t>
  </si>
  <si>
    <t>3.1. Padrón de comerciantes</t>
  </si>
  <si>
    <t>Indica el porcentaje de atenciones contra incendios realizadas</t>
  </si>
  <si>
    <t>2.8. Combate a incendios</t>
  </si>
  <si>
    <t>Indica el porcentaje de intervenciones en eventos masivos realizados</t>
  </si>
  <si>
    <t>2.7. Prevención y reacción en eventos masivos</t>
  </si>
  <si>
    <t xml:space="preserve">Indica el porcentaje de atenciones a siniestros en apoyo a los municipios vecinos atendidos </t>
  </si>
  <si>
    <t>2.6. Apoyo a municipios</t>
  </si>
  <si>
    <t>Indica el porcentaje de reportes de siniestros o atenciones de urgencias atenidas</t>
  </si>
  <si>
    <t>2.5. Atención a siniestros y emergencias</t>
  </si>
  <si>
    <t>Indica el porcentaje de simulacros de protección civil realizados</t>
  </si>
  <si>
    <t>2.4. Simulacros</t>
  </si>
  <si>
    <t>Indica el porcentaje de capacitaciones ofrecidas en materia de protección civil realizadas</t>
  </si>
  <si>
    <t>2.3. Capacitaciones</t>
  </si>
  <si>
    <t>Indica el porcentaje de inspecciones realizadas a empresas y comercios en materia de protección civil</t>
  </si>
  <si>
    <t>2.2. Inspecciones</t>
  </si>
  <si>
    <t>Indica el porcentaje de revisiones a los planes internos de protección civil según lo establecido por la CENAPRED realizados</t>
  </si>
  <si>
    <t>2.1. Revisión de planes</t>
  </si>
  <si>
    <t>Indica el porcentaje de Programas en el marco Martes Ciudadano realizados</t>
  </si>
  <si>
    <t>1.6. Martes Ciudadano</t>
  </si>
  <si>
    <t>Indica el porcentaje de Programas en el marco Presidenta Contigo realizados</t>
  </si>
  <si>
    <t>1.5. Presidenta Contigo</t>
  </si>
  <si>
    <t>Indica el porcentaje de Programas en el marco de La Mano con la Ribera realizados</t>
  </si>
  <si>
    <t>1.4. De la Mano con la Ribera</t>
  </si>
  <si>
    <t>Indica el porcentaje de convocatorias para los integrantes del H. Ayuntamiento para el desahogo de las sesiones de cabildo realizadas</t>
  </si>
  <si>
    <t>1.3. Convocatoria a sesion de cabildo abierto</t>
  </si>
  <si>
    <t>Indica el porcentaje de actas originadas por la sesiones ordinarias o extraordinarias realizadas</t>
  </si>
  <si>
    <t>1.2. Actas de sesión de cabildo</t>
  </si>
  <si>
    <t>1.1. Convocatoria a sesion de cabildo</t>
  </si>
  <si>
    <t>Indica el porcentaje de acciones realizadas en la Coordinación de Fomento Deportivo</t>
  </si>
  <si>
    <t>8. Fomento Deportivo</t>
  </si>
  <si>
    <t>Indica el porcentaje de acciones realizadas en la Coordinación de Desarrollo Turísitico</t>
  </si>
  <si>
    <t>7. Desarrollo Turistico</t>
  </si>
  <si>
    <t>Indica el porcentaje de acciones realizadas la Coordinacciónde Acción Cívico y Cultural</t>
  </si>
  <si>
    <t>6. Acción Civico Cultural</t>
  </si>
  <si>
    <t>Indica el porcentaje de acciones realizadas en las delegaciones y comisarias del municipio</t>
  </si>
  <si>
    <t>5. Delegaciones y comisarias</t>
  </si>
  <si>
    <t>Indica el porcentaje de acciones realizadas en materia de control sanitario</t>
  </si>
  <si>
    <t>4. Control Sanitario y Rastros</t>
  </si>
  <si>
    <t>Indica el porcentaje de acciones realizadas en materia de reglamentos y licencias</t>
  </si>
  <si>
    <t>3. Reglamentos y mercados</t>
  </si>
  <si>
    <t>Indica el porcentaje de acciones realizadas en materia de protección civil y bomberos</t>
  </si>
  <si>
    <t>2. Protección civil y paramedicos</t>
  </si>
  <si>
    <t>Indica el porcentaje de acciones realizadas en materia de gobernabilidad</t>
  </si>
  <si>
    <t>1. Gobernación</t>
  </si>
  <si>
    <t>Indica el porcentaje de acciones o actividades realizadas desde la Secretaría del Honorable Ayuntamiento y Dirección General del Gobierno en materia de gobernación y reglamentación</t>
  </si>
  <si>
    <t>Porcentaje de acciones en materia de gobernación y reglamentación</t>
  </si>
  <si>
    <t>Indica el porcentaje de acciones o actividades realizadas por la Secretaria del Honorable Ayuntamiento y la Dirección General de Gobierno, así como sus áreas ejecutoras</t>
  </si>
  <si>
    <t>Indica el porcentaje de acciones realizadas por la Secretaría del Ayuntamiento y Dirección General de Gobierno</t>
  </si>
  <si>
    <t>Indica el porcentaje del seguimiento de las recomendaciones emitidas por el  Sistema Estatal Anticorrupción</t>
  </si>
  <si>
    <t>6.3. Seguimiento a las recomendaciones emitidas por el Sistema Estatal Anticorrupción.</t>
  </si>
  <si>
    <t>Indica el porcentaje de seguimiento de evolución patrimonial de los servidores públicos del municipio</t>
  </si>
  <si>
    <t xml:space="preserve">6.2. Evalución Patrimonial de los Servidores Públicos </t>
  </si>
  <si>
    <t xml:space="preserve">Indica el porcentaje de seguimiento al cumplimiento de las declaraciones  de los servidores públicos </t>
  </si>
  <si>
    <t xml:space="preserve">6.1. Modificación de Declaraciones </t>
  </si>
  <si>
    <t>Indica el porcentaje de revisiones al Periódico Oficial del Estado de Aguascalientes realizadas</t>
  </si>
  <si>
    <t xml:space="preserve">5.4. Revisiones al periódico oficial </t>
  </si>
  <si>
    <t>Indica el porcentaje de resoluciones de los expedientes de responsabilidades administrativas emitidas</t>
  </si>
  <si>
    <t>5.3. Resoluciones administrativas</t>
  </si>
  <si>
    <t>Indica el porcentaje de acuerdos necesarios en el desarrollo de la cumplimentación de los expedientes de responsabilidades administrativas emitidos</t>
  </si>
  <si>
    <t>5.2. Acuerdos de responsabilidades administrativas</t>
  </si>
  <si>
    <t>Indica el porcentaje de expedientes de Responsabilidades Administrativas que se remitan por parte de la Autoridad Investigadora que puedan derivar en posibles faltas administrativas substanciados</t>
  </si>
  <si>
    <t>5.1 Substanciación de expedientes</t>
  </si>
  <si>
    <t>Indica el porcentaje de acuerdos necesarios en el desarrollo de la cumplimentación de los expedientes de investigación emitidos</t>
  </si>
  <si>
    <t>4.5. Acuerdos para investigación</t>
  </si>
  <si>
    <t>Indica el porcentaje de registros en libro de gobierno correspondiente a la apertura de expedientes de investigación</t>
  </si>
  <si>
    <t>4.4. Registro de inicio de investigación</t>
  </si>
  <si>
    <t>Indica el porcentaje de Informes emitidos ante el OSFAGS para dar seguimiento a los expedientes de responsabilidad administrativa presentados</t>
  </si>
  <si>
    <t>4.3. Informes trimestrales ante Órgano Superior de Fiscalización</t>
  </si>
  <si>
    <t>Indica el porcentaje de procedimientos administrativos a que haya lugar derivados de las auditorias practicadas por órganos estatales, federales y del propio Órgano de Control Interno iniciados</t>
  </si>
  <si>
    <t>4.2. Inicio de procedimientos administrativos</t>
  </si>
  <si>
    <t>Indica el porcentaje de investigaciones de denuncias o quejas contra los servidores públicos</t>
  </si>
  <si>
    <t>4.1. Investigación de denuncias</t>
  </si>
  <si>
    <t>Indica el porcentaje de convocatorias realizadas para la realización de las reuniones del Comité de Transparencia del Municipio de San Francisco de los Romo</t>
  </si>
  <si>
    <t>3.5. Convocatoria reuniones Comité de Transparencia</t>
  </si>
  <si>
    <t>Indica el porcentaje de seguimientos a los Recursos de Revisión que se interpongan en materia de transparencia</t>
  </si>
  <si>
    <t>3.4. Atención a los recursos de revisión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</si>
  <si>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</si>
  <si>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3.3. Seguimiento en materia de transparencia</t>
  </si>
  <si>
    <t>Indica el porcentaje de seguimientos a las solicitudes en materia de transparencia recibidas</t>
  </si>
  <si>
    <t>3.2. Solicitudes de transparencia</t>
  </si>
  <si>
    <t>Indica el porcentaje de participaciones en el Compite de Transparencia del Municipio</t>
  </si>
  <si>
    <t>3.1. Reuniones del Comité de transparencia del Municipio</t>
  </si>
  <si>
    <t>Indica el porcentaje de las entregas-recepción realizadas por lo sujetos obligados del municipio.</t>
  </si>
  <si>
    <t>2.3. Entregas-Recepción realizadas por los servidores públicos sujetos obligados.</t>
  </si>
  <si>
    <t>Indica el porcentaje de reuniones realizadas.</t>
  </si>
  <si>
    <t>2.2. Reuniones del Comité de Ética y Conducta</t>
  </si>
  <si>
    <t>2.1. Reuniones del Comité de Control Interno Municipal, Administración de Riesgos y Desempeño Institucional.</t>
  </si>
  <si>
    <t>Indica el porcentaje de arqueos de caja realizados</t>
  </si>
  <si>
    <t xml:space="preserve">1.3 Seguimiento a arqueos de caja </t>
  </si>
  <si>
    <t>Indica el porcentaje de seguimientos a las auditorias internas en materia de estados financieros</t>
  </si>
  <si>
    <t>1.2. Seguimiento a auditoria interna</t>
  </si>
  <si>
    <t>Indica el porcentaje de representaciones realizadas ante una auditoria estatal o federal</t>
  </si>
  <si>
    <t>1.1. Realizar auditorias</t>
  </si>
  <si>
    <t>Indica el porcentaje de acciones realizadas en materia de anticorrupción</t>
  </si>
  <si>
    <t>6. Sistema Anticorrupción</t>
  </si>
  <si>
    <t>Indica el porcentaje de acciones realizadas en materia de substanciación y resolución</t>
  </si>
  <si>
    <t>5. Substanciación y Resolución de responsabilidades administrativas</t>
  </si>
  <si>
    <t>Indica el porcentaje de acciones realizadas en materia de investigación</t>
  </si>
  <si>
    <t>4. Investigación</t>
  </si>
  <si>
    <t>Indica el porcentaje de acciones realizadas en materia de transparencia</t>
  </si>
  <si>
    <t>3. Transparencia</t>
  </si>
  <si>
    <t>Indica el porcentaje de acciones realizadas en materia de control interno</t>
  </si>
  <si>
    <t>2. Control Interno</t>
  </si>
  <si>
    <t>Indica el porcentaje de acciones realizadas en materia auditoria general</t>
  </si>
  <si>
    <t>1. Auditoria</t>
  </si>
  <si>
    <t>Indica el porcentaje de las acciones realizadas en materia de control interno</t>
  </si>
  <si>
    <t>Acciones en materia de Control Interno realizadas</t>
  </si>
  <si>
    <t>Indica el porcentaje de eventos en el marco del "Día de la erradicación de la violencia contra las mujeres" realizados.</t>
  </si>
  <si>
    <t>2.3. Porcentaje de eventos conmemorativos del "Día de la erradicación de la violencia contra las mujeres"</t>
  </si>
  <si>
    <t>Indica el porcentaje de eventos en el marco del "Día internacional de la lucha contra el cáncer de mama" realizados.</t>
  </si>
  <si>
    <t>2.2. Porcentaje de eventos conmemorativos del "Día internacional de la lucha contra el cáncer de mama"</t>
  </si>
  <si>
    <t>Indica el porcentaje de eventos en el marco del "Día Internacional de la Mujer" realizados.</t>
  </si>
  <si>
    <t>2.1. Porcentaje de eventos conmemorativos del "Día Internacional de la Mujer"</t>
  </si>
  <si>
    <t>Indica el porcentaje de acciones en el marco del programa "Emprende Mujer" que son realizadas</t>
  </si>
  <si>
    <t>1.7. Porcentaje de acciones dentro del programa "Emprende Mujer" realizadas</t>
  </si>
  <si>
    <t>Indica el porcentaje de acciones en el marco del programa "Agentito San Pancho" que son realizadas</t>
  </si>
  <si>
    <t>1.6. Porcentaje de acciones dentro del programa "Agentito San Pancho" realizadas</t>
  </si>
  <si>
    <t>Indica el porcentaje de acciones en el marco del programa "Agente SFR" que son realizadas</t>
  </si>
  <si>
    <t>1.5. Porcentaje de acciones dentro del programa "Agente SFR" realizadas</t>
  </si>
  <si>
    <t>Indica el porcentaje de acciones en el marco del programa "Municipio Incluyente" son realizadas</t>
  </si>
  <si>
    <t>1.4. Porcentaje de acciones dentro del programa "Municipio Incluyente" realizadas</t>
  </si>
  <si>
    <t>Indica el porcentaje de atenciones por el área de trabajo social por temas realacionados con la violencia de género realizadas</t>
  </si>
  <si>
    <t>1.3. Porcentaje de atenciones de trabajo social por violencia de genero realizadas.</t>
  </si>
  <si>
    <t>Indica el porcentaje de atenciones juridicas en razon de violencia de género realizadas</t>
  </si>
  <si>
    <t>1.2 . Porcentaje de atenciones juridicas por violencia de género realizadas.</t>
  </si>
  <si>
    <t>Indica el porcentaje de atenciones realizadas ante situaciones de violencia de género</t>
  </si>
  <si>
    <t>1.1 . Porcentaje de atenciones psicólogicas por violencia de genero realizadas.</t>
  </si>
  <si>
    <t>Indica el porcentaje de eventos que promueven  rescate de la historia de movimientos que promueven la igualdad realizados</t>
  </si>
  <si>
    <t>2. Conmemoración de fechas</t>
  </si>
  <si>
    <t>Indica la proporción de acciones de atención contra actos de discriminación, equidad e igualdad para las mujeres</t>
  </si>
  <si>
    <t>1. Porcentaje de atenciones de igualdad realizados</t>
  </si>
  <si>
    <t>Indica el porcentaje de acciones realizadas en beneficio de las mujeres del Municipio de San Francisco de los Romo</t>
  </si>
  <si>
    <t>Acciones realizadas a favor de las mujeres</t>
  </si>
  <si>
    <t>Indica el porcentaje de visitas en el marco de la campaña de salud  para los jóvenes realizados</t>
  </si>
  <si>
    <t>3.2.Jornadas de Salud para los Jovenes</t>
  </si>
  <si>
    <t>Indica el porcentaje de campañas de salud  para los jóvenes realizados</t>
  </si>
  <si>
    <t>3.1. Salud y Bienestar para los Jovenes</t>
  </si>
  <si>
    <t xml:space="preserve">Indica el porcentaje de cursos, charlas  y talleres </t>
  </si>
  <si>
    <t>2.1. Porcentaje de cursos y charlas para jovenes</t>
  </si>
  <si>
    <t>Indica el porcentaje actividades en el marco del programa impulso joven  realizados</t>
  </si>
  <si>
    <t>1.7 Impulso Joven</t>
  </si>
  <si>
    <t>Indica el porcentaje actividades en el marco del programa Tecnología y Redes como medio de Expresión  realizados</t>
  </si>
  <si>
    <t>1..6. Tecnología y Redes como medio de Expresión</t>
  </si>
  <si>
    <t>Indica el porcentaje de actividades de Rally Jovenes Francorromenses realizados</t>
  </si>
  <si>
    <t>1.5. Rally Jovenes Francorromenses</t>
  </si>
  <si>
    <t>Indica el porcentaje de eventos  de Feria Jovén Emprendedor realizados</t>
  </si>
  <si>
    <t>1..4. Feria Jovén Emprendedor</t>
  </si>
  <si>
    <t>Indica el porcentaje de eventos conmemorativos del día del amor y la amistad realizados</t>
  </si>
  <si>
    <t xml:space="preserve">1.3. Día del amor y la amistad </t>
  </si>
  <si>
    <t>Indica el porcentaje de eventos conmemorativos al Día del estudiante realizados</t>
  </si>
  <si>
    <t>1.2. Día del estudiante</t>
  </si>
  <si>
    <t>Indica el porcentaje de eventos conmemorativos al Día de la Juventud realizados</t>
  </si>
  <si>
    <t>1.1. Mes de la Juventud</t>
  </si>
  <si>
    <t>Indica el porcentaje de jornadas de salud para los jovenes realizados</t>
  </si>
  <si>
    <t>3. Porcentaje de jornadas de salud</t>
  </si>
  <si>
    <t>Indica el porcentaje de cursos, platicas y talleres en favor de los jovenes ofrecidos</t>
  </si>
  <si>
    <t>2. Cursos, platicas y talleres realizados</t>
  </si>
  <si>
    <t>Indica la proporción de programas y eventos realizados por y para los jóvenes del Municipio</t>
  </si>
  <si>
    <t>1. Porcentaje de  programas y eventos realizados</t>
  </si>
  <si>
    <t>Encuesta muestral enfocada a jóvenes para conocer la calificación que le da a las actividades que el Municipio ofrece</t>
  </si>
  <si>
    <t>Porcentaje de la población joven con percepción positiva hacia las actividades del Municipio</t>
  </si>
  <si>
    <t>Indica el porcentaje de caninos y felinos en situación de calle esterilizados</t>
  </si>
  <si>
    <t>6.3. Esterilizacion a animales en situacion de calle</t>
  </si>
  <si>
    <t>Indica el porcentaje de jornadas de esterilización canina realizadas</t>
  </si>
  <si>
    <t>6.2. Campañas de esterilización</t>
  </si>
  <si>
    <t>Indica el porcentaje de jornadas de educación en contra del maltrato animal realizadas</t>
  </si>
  <si>
    <t>6.1. Campaña de Educación sobre  el maltrato animal</t>
  </si>
  <si>
    <t>Indica el porcentaje de proyectos ejecutivos realizados</t>
  </si>
  <si>
    <t>5.7. Proyecto Ejecutivo sobre áreas naturales</t>
  </si>
  <si>
    <t>Indica el porcentaje de reforestaciones realizadas</t>
  </si>
  <si>
    <t xml:space="preserve">5.6. Reforestación </t>
  </si>
  <si>
    <t>Indica el porcentaje de especies reproducidas</t>
  </si>
  <si>
    <t>5.5. Reproducción de especies</t>
  </si>
  <si>
    <t>Indica el porcentaje de donaciones de árboles y plantas realizadas</t>
  </si>
  <si>
    <t>5.4. Donación de árboles y plantes</t>
  </si>
  <si>
    <t>Indica el porcentaje de jornadas de cuidado del medio ambiente realizadas</t>
  </si>
  <si>
    <t>5.3. Jornadas de cuidado del medio ambiente</t>
  </si>
  <si>
    <t>Indica el porcentaje de solicitudes recibidas para ejecutar derribos y podas de árboles</t>
  </si>
  <si>
    <t>5.2. Derribos y podas</t>
  </si>
  <si>
    <t>Indica el porcentaje de inspecciones de derribo y poda realizados</t>
  </si>
  <si>
    <t>5.1. Inspección de arbolado urbano</t>
  </si>
  <si>
    <t>Indica el porcentaje de gestiones y reportes de poda y recolección atendidos</t>
  </si>
  <si>
    <t>4.4. Gestiones y reportes de poda y recolecciones</t>
  </si>
  <si>
    <t>Indica el porcentaje de áreas verdes regadas</t>
  </si>
  <si>
    <t>4.3. Riego con pipa</t>
  </si>
  <si>
    <t>Indica el porcentaje de jardines que recibieron mantenimiento</t>
  </si>
  <si>
    <t>4.2.  Mantenimiento de parques</t>
  </si>
  <si>
    <t>Indica el porcentaje de jornadas de refrendo realizadas</t>
  </si>
  <si>
    <t>3.5. Campaña refrendo pago de derechos</t>
  </si>
  <si>
    <t>Indica el porcentaje de mantenimiento a los panteones realizados</t>
  </si>
  <si>
    <t>3.4. Mantenimiento de panteones</t>
  </si>
  <si>
    <t>Indica el porcentaje de Re inhumaciones realizados</t>
  </si>
  <si>
    <t>3.3. Re inhumaciones</t>
  </si>
  <si>
    <t>Indica el porcentaje de informes de exhumaciones realizados</t>
  </si>
  <si>
    <t>3.2. Exhumaciones</t>
  </si>
  <si>
    <t>Indica el porcentaje de informes de inhumaciones realizados</t>
  </si>
  <si>
    <t>3.1. Inhumaciones</t>
  </si>
  <si>
    <t>Indica el porcentaje de creacion de Programas de Separación de Residuos realizados</t>
  </si>
  <si>
    <t>2.5. Programa de Separación de residuos</t>
  </si>
  <si>
    <t>Indica el porcentaje de atenciones a reportes y gestiones realizadas</t>
  </si>
  <si>
    <t>2.4. Atención a reportes y gestiones</t>
  </si>
  <si>
    <t>Indica el porcentaje de reparaciones en contenedores fijos y móviles realizados</t>
  </si>
  <si>
    <t>2.3. Reparación y mantenimiento de contenedores</t>
  </si>
  <si>
    <t xml:space="preserve">Indica el porcentaje de kilómetros cuadrados barridos </t>
  </si>
  <si>
    <t>2.2 Barrido manual</t>
  </si>
  <si>
    <t>Indica el porcentaje de toneladas de residuos solidos recolectados y dispuestos en el relleno sanitario</t>
  </si>
  <si>
    <t>2.1 Recolección y disposición final de residuos</t>
  </si>
  <si>
    <t>Indica el porcentaje de reportes atendidos</t>
  </si>
  <si>
    <t>1.2 Atención de reportes</t>
  </si>
  <si>
    <t xml:space="preserve">Indica el porcentaje de luminarias reparadas </t>
  </si>
  <si>
    <t>1.1 Mantenimiento e Instalación de alumbrado</t>
  </si>
  <si>
    <t>Indica el porcentaje de actividades en materia de bienestar animal realizadas</t>
  </si>
  <si>
    <t>6. Bienestar Animal</t>
  </si>
  <si>
    <t>Indica el porcentaje de actividades en materia de ecología realizadas</t>
  </si>
  <si>
    <t>5. Ecología</t>
  </si>
  <si>
    <t>Indica el porcentaje de actividades en materia de parques y jardines realizadas</t>
  </si>
  <si>
    <t>4. Parques y jardines</t>
  </si>
  <si>
    <t>Indica el porcentaje de actividades en materia de panteones públicos realizadas</t>
  </si>
  <si>
    <t>3. Panteones</t>
  </si>
  <si>
    <t>Indica el porcentaje de actividades en materia de aseo público realizadas</t>
  </si>
  <si>
    <t>2. Limpia y Aseo público</t>
  </si>
  <si>
    <t>Indica el porcentaje de actividades en materia de alumbrado público realizadas</t>
  </si>
  <si>
    <t>1. Alumbrado público</t>
  </si>
  <si>
    <t>Indica el porcentaje de acciones y actividades en materia de ecología y educación ambiental realizadas</t>
  </si>
  <si>
    <t>Porcentaje de actividades en materia de ecología realizados</t>
  </si>
  <si>
    <t>Indica el porcentaje de acciones y actividades en materia de servicios públicos son realizados y ofrecidos a los ciudadanos</t>
  </si>
  <si>
    <t>Porcentaje de actividades en materia de servicios públicos realizadas</t>
  </si>
  <si>
    <t xml:space="preserve">Indica el porcentaje de elementos en activo que se somenten a los examenes de control y confianza </t>
  </si>
  <si>
    <t>4.2. Control y confianza nuevo ingreso personal operativo</t>
  </si>
  <si>
    <t>4.1. Control y confianza permanencia personal operativo</t>
  </si>
  <si>
    <t>Indica el porcentaje de detenidos del fuero comun o federal ejecutados</t>
  </si>
  <si>
    <t>3.3. Detenido por delito del fuero comun o federal</t>
  </si>
  <si>
    <t>Indica el porcentaje de infracciones de transito emitidas</t>
  </si>
  <si>
    <t>3.2. Infracciones de transito</t>
  </si>
  <si>
    <t>Indica el porcentaje de personas detenidas por faltas administrativas</t>
  </si>
  <si>
    <t>3.1. Detenidos por falta administrativa</t>
  </si>
  <si>
    <t>Indica el porcentaje de acciones en el marco del programa "Reintegra" realizadas</t>
  </si>
  <si>
    <t>2.5. Gestiónes para el programa "Reintegra" realizadas</t>
  </si>
  <si>
    <t>Indica el porcentaje de acciones en el marco del programa "VIVE" realizadas</t>
  </si>
  <si>
    <t>2.4. Gestiónes para el programa "vive" realizadas</t>
  </si>
  <si>
    <t>Indica el porcentaje de reuniones del programa sector comercial realizadas</t>
  </si>
  <si>
    <t>2.3. Reunión sector comercial</t>
  </si>
  <si>
    <t>Indica el porcentaje de reuniones de vecino vigilante realizadas</t>
  </si>
  <si>
    <t>2.2. Vecino vigilante</t>
  </si>
  <si>
    <t>Indica el porcentaje de platicas de prevención de la violencia en escuelas  realizadas</t>
  </si>
  <si>
    <t>2.1. Platicas educativas de prevención</t>
  </si>
  <si>
    <t>Indica el porcentaje de capacitación a mandos medios recibida</t>
  </si>
  <si>
    <t>1.4. Capacitación a mandos medios</t>
  </si>
  <si>
    <t>Indica el porcentaje de elementos y personal adscrito a la Dirección de seguridad publica es capacitado en materia de perspectiva de género</t>
  </si>
  <si>
    <t>1.3. Curso Actuación Policial con Perspectiva de Género</t>
  </si>
  <si>
    <t>Indica el porcentaje de personas que reciben el curso ofrecido por el IESPA para los ciudadanos aspirantes a integrar el cuerpo policial en la Dirección de Seguridad Pública</t>
  </si>
  <si>
    <t>1.2. Formación inicial</t>
  </si>
  <si>
    <t>Indica el porcentaje de cursos de competencias básicas tomados por el personal activo de la Dirección de Seguridad Pública Municipal</t>
  </si>
  <si>
    <t>1.1. Curso de competencias básicas</t>
  </si>
  <si>
    <t>Indica el porcentaje de acciones realizdas en materia de control y confianza</t>
  </si>
  <si>
    <t>4. Control y Confianza</t>
  </si>
  <si>
    <t>Indica el porcentaje de acciones realizadas en materia de seguridad pública y movilidad</t>
  </si>
  <si>
    <t>3. Seguridad Pública y Movilidad</t>
  </si>
  <si>
    <t>Indica el porcentaje de acciones realizadas en materia de prevención del delito</t>
  </si>
  <si>
    <t>2. Prevención del delito</t>
  </si>
  <si>
    <t>Indica el porcentaje de acciones realizadas en materia de profesionalización</t>
  </si>
  <si>
    <t>1. Profesionalización</t>
  </si>
  <si>
    <t>Indica el porcentaje de acciones y actividades realizadas en materia de seguridad pública y movilidad</t>
  </si>
  <si>
    <t>Acciones realizadas en materia de seguridad pública</t>
  </si>
  <si>
    <t xml:space="preserve">Indica el porcentaje de actividades y acciones realizadas por la Dirección de Seguridad Publica </t>
  </si>
  <si>
    <t>Actividades realizadas por la Dirección de Seguridad Pública y Movilidad</t>
  </si>
  <si>
    <t>Indica el porcentaje de evaluaciones a los programas y proyectos operados con fondos federales realizados</t>
  </si>
  <si>
    <t>6.2. Evaluación de los programas y proyectos operados con fondos federales</t>
  </si>
  <si>
    <t>Indica el porcentaje de evaluaciones a los programas y proyectos municipales realizadas</t>
  </si>
  <si>
    <t>6.1. Evaluación de los programas y proyectos municipales</t>
  </si>
  <si>
    <t xml:space="preserve">Indica el porcentaje de Informes de Actividades realizados </t>
  </si>
  <si>
    <t>5.2. Informe de Actividades</t>
  </si>
  <si>
    <t>Indica el Porcentaje de Dependencias de la Administración involucradas para emitir un informe de actividades a la ciudadanía</t>
  </si>
  <si>
    <t>5.1. Dependencias involucradas en el Informe</t>
  </si>
  <si>
    <t>Indica el porcentaje de Aspectos Susceptibles de Mejora originados por la Evaluación de Consistencia y Resultados del año anterior solventadas</t>
  </si>
  <si>
    <t>4.2. Aspectos Susceptibles de Mejora</t>
  </si>
  <si>
    <t>Indica el porcentaje de evaluaciones de consistencia y resultados solventados</t>
  </si>
  <si>
    <t>4.1. Evaluación de Consistencia y Resultados</t>
  </si>
  <si>
    <t>Indica el porcentaje de Programas Presupuestarios autorizados por el Presidente Municipal</t>
  </si>
  <si>
    <t>3.2. Programas Presupuestarios autorizados</t>
  </si>
  <si>
    <t>Indica el porcentaje de Programas presupuestarios de los Fondos Federales realizados</t>
  </si>
  <si>
    <t>3.1. Programas Presupuestarios realizados</t>
  </si>
  <si>
    <t>Indica el porcentaje de POA´s actualizados y publicados trimestralmente</t>
  </si>
  <si>
    <t>2.4. Programa Operativos Anuales actualizados</t>
  </si>
  <si>
    <t>Indica el porcentaje de POA´s enviados al Órgano Interno de Control para su debida publicación.</t>
  </si>
  <si>
    <t>2.3. Programas Operativos Anuales publicados</t>
  </si>
  <si>
    <t>Indica el porcentaje de POA´s de cada Unidad Administrativa revisados trimestralmente</t>
  </si>
  <si>
    <t xml:space="preserve">2.2. Programas Operativos Anuales revisados </t>
  </si>
  <si>
    <t>Indica el porcentaje de POA´s realizados por cada Unidad Administrativa</t>
  </si>
  <si>
    <t>2.1. Programas Operativos Anuales realizados</t>
  </si>
  <si>
    <t>Indica el porcentaje de programas aprobados uy firmados por los servidores públicos involucrados en la formulación del programa</t>
  </si>
  <si>
    <t>1.1. Aprobación de programas municipales</t>
  </si>
  <si>
    <t>Indica el porcentaje de programas municipales elaborados</t>
  </si>
  <si>
    <t>1.1. Elaboración de programas municipales</t>
  </si>
  <si>
    <t>Expresa el porcentaje de evaluaciones internas a los programas municipales y federales realizadas.</t>
  </si>
  <si>
    <t>6. Evaluaciones programadas</t>
  </si>
  <si>
    <t>Expresa la proporción de dependencias de la Administración Municipal que participan en la elaboración del informe.</t>
  </si>
  <si>
    <t>5. Índice de participación en la elaboración del Informe</t>
  </si>
  <si>
    <t>Expresa el porcentaje de evaluaciones de consistencia y resultados de los Fondos Federales realizados</t>
  </si>
  <si>
    <t>4. Porcentaje de evaluaciones solventadas</t>
  </si>
  <si>
    <t>Expresa el porcentaje de Programas Presupuestarios de los Fondos Federales Realizados</t>
  </si>
  <si>
    <t>3. Porcentaje de Programas Presupuestarios realizados</t>
  </si>
  <si>
    <t>Expresa la proporción de dependencias de la Administración Municipal con POA elaborado.</t>
  </si>
  <si>
    <t>2. Porcentaje de Programas Operativos Anuales realizados</t>
  </si>
  <si>
    <t>Indica el porcentaje de programas y proyectos operados en el ejercicio fiscal realizados</t>
  </si>
  <si>
    <t>1. Porcentaje de Programas y proyectos</t>
  </si>
  <si>
    <t xml:space="preserve">Porcentaje de cumplimiento del POA </t>
  </si>
  <si>
    <t>Indica la proporción de dependencias de la Administración Municipal con MIR elaborada</t>
  </si>
  <si>
    <t xml:space="preserve">Porcentaje de cumplimiento de la MIR </t>
  </si>
  <si>
    <t>Indica el porcentaje de programas de la administración municipal gestionados</t>
  </si>
  <si>
    <t>Porcentaje de programas y proyectos del PDM gestionados por resultados</t>
  </si>
  <si>
    <t>Indica el porcentaje de tramites y licencias realizadas.</t>
  </si>
  <si>
    <t>2.4. Tramite de Licencias de Construcción y Perito Responsable de Obras</t>
  </si>
  <si>
    <t>2.3. Proyecto Ejecutivo</t>
  </si>
  <si>
    <t>Indica el porcentaje de Memorias de calculo realizadas.</t>
  </si>
  <si>
    <t>2.2. Memoria de Cálculo y Planos Estructurales</t>
  </si>
  <si>
    <t>Indica el porcentaje de estudios de mecanica realizados.</t>
  </si>
  <si>
    <t>2.1. Estudio de Mecánica de Suelos</t>
  </si>
  <si>
    <t>Indica el porcentaje de rehabilitación de espacios públicos</t>
  </si>
  <si>
    <t>1.13. Rehabilitación de Espacios Públicos</t>
  </si>
  <si>
    <t>1.12. Construcción de Pavimentación</t>
  </si>
  <si>
    <t>Indica el porcentaje de rehabilitaciones de red o sistema de agua potable realizadas.</t>
  </si>
  <si>
    <t>1.11. Rehabilitación de Red o Sistema de Agua Potable</t>
  </si>
  <si>
    <t>Indica el porcentaje de rehabilitaciones de la red de alcantarillado realizadas.</t>
  </si>
  <si>
    <t>1.10. Rehabilitación de Red de Alcantarillado</t>
  </si>
  <si>
    <t>Indica el porcentaje de rehabilitación de pavimentación realizadas.</t>
  </si>
  <si>
    <t>1.9. Rehabilitación de Pavimentacion</t>
  </si>
  <si>
    <t>Indica el porcentaje de rehabilitaciones en calles realizadas</t>
  </si>
  <si>
    <t>1.8. Rehabilitación de Calle a Base de Pavimentación, Guarniciones y Banquetas</t>
  </si>
  <si>
    <t>Indica el porcentaje de readecuaciones de oficinas municipales realizadas.</t>
  </si>
  <si>
    <t>1.7. Readecuación de Oficinas de Presidencia</t>
  </si>
  <si>
    <t>Indica el porcentaje de construcciones de red o sistema de agua potable realizadas.</t>
  </si>
  <si>
    <t>1.6 .Construcción de Red o Sistema de Agua Potable</t>
  </si>
  <si>
    <t>Indica el porcentaje de construcciones de la red de alcantarillado realizadas.</t>
  </si>
  <si>
    <t>1.5. Construcción de Red de Alcantarillado</t>
  </si>
  <si>
    <t>Indica el porcentaje de construcciónes de mejoramiento de la vivienda realizadas</t>
  </si>
  <si>
    <t>1.4 Construcción de Mejoramiento de Vivienda (Cuartos Dormitorio, Cuarto Para Cocina, Cuarto Para Baño)</t>
  </si>
  <si>
    <t>Indica el porcentaje de construcciones de guarniciones y banquetas realizadas.</t>
  </si>
  <si>
    <t>1.3 Construcción de Guarniciones y Banquetas</t>
  </si>
  <si>
    <t>Indica el porcentaje de obras en materia de construcción de calles realizadas.</t>
  </si>
  <si>
    <t>1.2. Construcción de Calle, Guarniciones y Banquetas</t>
  </si>
  <si>
    <t>Indica el porcentaje de proyectos ejecutivos, trámites de licencias y memorias de caluculo realizadas</t>
  </si>
  <si>
    <t>2. Proyectos y trámites realizados</t>
  </si>
  <si>
    <t>Indica el porcentaje de obras públicas realizadas.</t>
  </si>
  <si>
    <t>1. Obras públicas</t>
  </si>
  <si>
    <t>Indica el porcentaje de obras publicas realizadas y supervisidas en el Municipio de Ríncon de Romos</t>
  </si>
  <si>
    <t>Porcentaje de obras públicas realizadas y supervisadas</t>
  </si>
  <si>
    <t>Indica el porcentaje de obras públicas realizadas en el Municipio de San Francisco de los Romo</t>
  </si>
  <si>
    <t>Porcentaje de acciones en materia de obras públicas realizadas</t>
  </si>
  <si>
    <t>Indica el porcentaje de bajas de bienes muebles realizadas</t>
  </si>
  <si>
    <t>9.3. Baja de bienes muebles</t>
  </si>
  <si>
    <t>Indica el porcentaje de altas a de bienes muebles realizados</t>
  </si>
  <si>
    <t>9.2. Altas de bienes muebles</t>
  </si>
  <si>
    <t>Indica el porcentaje de levantamientos del inventario físico de los bienes muebles del municipio realizados</t>
  </si>
  <si>
    <t>9.1. Inventario físico</t>
  </si>
  <si>
    <t>Indica el porcentaje de mantenimiento correctivo al parque vehicular de la presidencia realizados</t>
  </si>
  <si>
    <t>8.2. Mantenimiento correctivo del parque vehicular</t>
  </si>
  <si>
    <t>Indica el porcentaje de mantenimientos preventivo  al parque vehicular de la presidencia realizados</t>
  </si>
  <si>
    <t>8.1. Mantenimientos preventivo parque vehicular</t>
  </si>
  <si>
    <t>Indica el porcentaje de asignaciones, reasignaciones y restauraciones de las direcciones IP realizadas</t>
  </si>
  <si>
    <t>7.3 Asignaciones de red</t>
  </si>
  <si>
    <t>Indica el porcentaje de actualizaciones realizadas a la pagina web del Municipio</t>
  </si>
  <si>
    <t>7.2. Actualización pagina web</t>
  </si>
  <si>
    <t>Indica el porcentaje de mantenimientos preventivos y correctivos del equipo de computo e informativo de la presidencia</t>
  </si>
  <si>
    <t>7.1. Mantenimiento de equipo de computo</t>
  </si>
  <si>
    <t>Indica el porcentaje de atenciones a los requerimientos que las diferentes áreas de la administración municipal realizan</t>
  </si>
  <si>
    <t>6.1. Atención de requerimientos</t>
  </si>
  <si>
    <t>Indica el porcentaje de tramites administrativos que se realizan para gestionar la incorpración, cambios y salidas de empleados a la dependencia.</t>
  </si>
  <si>
    <t>5.3 Incidencias de Personal (Altas, Bajas, Modificaciones</t>
  </si>
  <si>
    <t>Indica el porcentaje de facturaciones y timbrados de nomina generados</t>
  </si>
  <si>
    <t>5.2. Archivos CFDI</t>
  </si>
  <si>
    <t>Indica el porcentaje de archivos de dispersión de nomina generados</t>
  </si>
  <si>
    <t>5.1. Dispersión de Nomina</t>
  </si>
  <si>
    <t>Indica el porcentaje de integración y carga de  evidencias de cumplimiento a las disposiciones contenidas en la Ley General de Contabilidad Gubernamental</t>
  </si>
  <si>
    <t>4.6. Cumplimiento de disposiciones LGCG</t>
  </si>
  <si>
    <t>Indica el porcentaje de oficios en respuesta de solicitud de información pública emitidos</t>
  </si>
  <si>
    <t>4.5. Respuesta de solicitud de información</t>
  </si>
  <si>
    <t>Informa el porcentaje de acuses emitidos por el portal Nacional de Transparencia emitidos</t>
  </si>
  <si>
    <t>4.4. Acuse de información transparencia</t>
  </si>
  <si>
    <t>Indica el porcentaje de formatos descargados en la Plataforma Nacional de Transparencia</t>
  </si>
  <si>
    <t>4.3. Descarga formatos transparencia</t>
  </si>
  <si>
    <t>Indica el porcentaje de solicitudes de modificaciones presupuestales recibidas</t>
  </si>
  <si>
    <t>4.2. Recepción solicitudes modificaciones presupuesto</t>
  </si>
  <si>
    <t>Indica el porcentaje de presupuestos de Egresos integrados para el siguiente ejercicio fiscal</t>
  </si>
  <si>
    <t>4.1. Integración del Presupuesto de Egresos</t>
  </si>
  <si>
    <t>Indica el porcentaje de comprobaciones realizadas por los servidores públicos de viáticos</t>
  </si>
  <si>
    <t>3.7. Comprobación de viáticos</t>
  </si>
  <si>
    <t>Indica el porcentaje de registros contables originados por el pago de impuestos realizados</t>
  </si>
  <si>
    <t>3.6. Registro contable del pago de impuestos</t>
  </si>
  <si>
    <t xml:space="preserve">Indica el porcentaje de pagos de impuestos realizados mediante portal bancario </t>
  </si>
  <si>
    <t>3.5. Pago de impuestos</t>
  </si>
  <si>
    <t>Indica el porcentaje de estados financieros integrados para cumplir con la normatividad vigente</t>
  </si>
  <si>
    <t>3.4. Integración de estados financieros</t>
  </si>
  <si>
    <t>Indica el porcentaje de registros presupuestales y contables realizados (devengado, ejercido y pagado)</t>
  </si>
  <si>
    <t>3.3. Registro Presupuestal y contable de nomina</t>
  </si>
  <si>
    <t>Indica el porcentaje de nominas realizado mediante el portal bancario</t>
  </si>
  <si>
    <t>3.2. Dispersión de nomina</t>
  </si>
  <si>
    <t xml:space="preserve">Indica el porcentaje de facturas recibidas, pagadas y registradas </t>
  </si>
  <si>
    <t>3.1. Recepción. Pago y registro de facturas</t>
  </si>
  <si>
    <t>Indica el porcentaje de actualizaciones realizadas a la base de datos de información catastral</t>
  </si>
  <si>
    <t>2.8. Mantenimiento base de datos catastral</t>
  </si>
  <si>
    <t>Indica el porcentaje estados de cuenta impresos para poder realizar el cobro del impuesto a la propiedad raíz</t>
  </si>
  <si>
    <t xml:space="preserve">2.7. Estados de cuenta de la propiedad raíz </t>
  </si>
  <si>
    <t>Indica el porcentaje de registros de apertura de expedientes realizadas en el sistema informático</t>
  </si>
  <si>
    <t>2.6. Registro y apertura de expediente y claves catastrales</t>
  </si>
  <si>
    <t>Indica el porcentaje de expedientes digitalizados</t>
  </si>
  <si>
    <t>2.5. Digitalización de expedientes catastrales</t>
  </si>
  <si>
    <t>Indica el porcentaje de documentos recibidos de traslados de dominio</t>
  </si>
  <si>
    <t>2.4.  Traslados de Dominio Operados</t>
  </si>
  <si>
    <t>Indica el porcentaje de movimientos de ingreso en el registro contable</t>
  </si>
  <si>
    <t>2.3. Registro Contable</t>
  </si>
  <si>
    <t>Indica el porcentaje de documentos probatorios, CFDI del ingreso recibidos</t>
  </si>
  <si>
    <t>2.2. Elaboración de documentos probatorios CFDI de participaciones, aportaciones y convenios</t>
  </si>
  <si>
    <t xml:space="preserve">Indica el porcentaje de contribuyentes que acuden a realizar su pago de contribuciones </t>
  </si>
  <si>
    <t>2.1. Pagos de contribuyentes</t>
  </si>
  <si>
    <t>Indica el porcentaje de reportes de avance de aplicación de recurso del Fondo de Aportaciones para el Fortalecimiento de los Municipios realizados</t>
  </si>
  <si>
    <t>1.4. Avance presupuestado FORTAMUN</t>
  </si>
  <si>
    <t>Indica el porcentaje de reportes de avance de aplicación de recurso del Fondo de Infraestructura Social Municipal realizados</t>
  </si>
  <si>
    <t>1.3. Avance presupuestado FISM</t>
  </si>
  <si>
    <t>Indica el porcentaje de determinaciones del nivel de aplicación del recurso ejercido contra el recurso presupuestado (Cualquier otro fondo que nos sea ministrado) presentados</t>
  </si>
  <si>
    <t>1.2. Determinación de aplicación de recurso</t>
  </si>
  <si>
    <t>Indica el porcentaje de Informes avance y aplicación de recursos en el Sistema de Recursos Federales Transferidos SRFT del Servicio de Administración Tributaria SAT presentados</t>
  </si>
  <si>
    <t>1.1. Presentación de informe de avance y aplicación de recursos federales</t>
  </si>
  <si>
    <t>Indica el porcentaje de acciones realizadas en materia de control patrimonial</t>
  </si>
  <si>
    <t>9. Control Patrimonial</t>
  </si>
  <si>
    <t>Indica el porcentaje de acciones realizadas en materia de servicios generales</t>
  </si>
  <si>
    <t>8. Servicios Generales</t>
  </si>
  <si>
    <t>Indica el porcentaje de acciones realizadas en materia informática</t>
  </si>
  <si>
    <t>7. Informática</t>
  </si>
  <si>
    <t>Indica el porcentaje de acciones realizadas en materia de compras</t>
  </si>
  <si>
    <t>6. Compras</t>
  </si>
  <si>
    <t>Indica el porcentaje de acciones realizadas en materia de recursos humanos</t>
  </si>
  <si>
    <t>5. Recursos Humanos</t>
  </si>
  <si>
    <t>Indica el porcentaje de integraciones del presupuesto realizados</t>
  </si>
  <si>
    <t>4. Integración de presupuestos</t>
  </si>
  <si>
    <t>Indica el porcentaje del presupuesto ejecutado</t>
  </si>
  <si>
    <t>3. Presupuesto ejecutado</t>
  </si>
  <si>
    <t>Indica el porcentaje de ingresos obtenidos por el municipio por recaudación e ingresos por aportaciones</t>
  </si>
  <si>
    <t>2. Ingresos</t>
  </si>
  <si>
    <t>Indica el porcentaje de fondos federales con los cuales el Municipio ejecuta recurso de manera trimestral</t>
  </si>
  <si>
    <t>1. Fondos Federales ejecutados</t>
  </si>
  <si>
    <t>Indica el porcentaje de Unidades Administrativas del Municipio que reciben el recurso en tiempo</t>
  </si>
  <si>
    <t>Unidades Administrativas que reciben recurso oportunamente</t>
  </si>
  <si>
    <t>Indica el porcentaje de recursos recaudados en el ejercicio fiscal correspondiente</t>
  </si>
  <si>
    <t xml:space="preserve">Recursos recaudados </t>
  </si>
  <si>
    <t xml:space="preserve">Indica el porcentaje de generación del Reglamento Interno del Comité Técnico 
de Municipalización. </t>
  </si>
  <si>
    <t xml:space="preserve">6.7. Generar el Reglamento Interno del Comité Técnico 
de Municipalización.   
</t>
  </si>
  <si>
    <t>Indica el porcentaje de generación del Reglamento del Patrimonio Inmobiliario del Municipio de San Francisco de los Romo.</t>
  </si>
  <si>
    <t xml:space="preserve">6.6. Generar el Reglamento del Patrimonio Inmobiliario del Municipio de San Francisco de los Romo.
</t>
  </si>
  <si>
    <t>Indica el porcentaje de gestiones de regularización de predios en le municipio realizadas</t>
  </si>
  <si>
    <t>6.5. Gestión de regularización de predios</t>
  </si>
  <si>
    <t>Indica el porcentaje de gestiones ante la Secretaría de Gestión Urbanística, Ordenamiento Territorial, Registral y Catastral realizadas</t>
  </si>
  <si>
    <t>6.4. Gestión de nuevos fraccionamientos e instrumentos de planeación</t>
  </si>
  <si>
    <t>Indica el porcentaje de gestiones ante la Secretaría del Medio Ambiente realizadas</t>
  </si>
  <si>
    <t>6.3. Gestión de uso de suelo</t>
  </si>
  <si>
    <t>Indica el porcentaje de gestiones ante Obras Públicas Estatal realizadas</t>
  </si>
  <si>
    <t>6.2. Gestión de proyectos de zona</t>
  </si>
  <si>
    <t>Indica el porcentaje de gestiones ante la Coordinación de Movilidad del Estado realizadas</t>
  </si>
  <si>
    <t>6.1. Gestión de transporte público</t>
  </si>
  <si>
    <t>Indica el porcentaje de modificaciones al Reglamento de Imagen Urbana del Municipio de San Francisco de los Romo realizados</t>
  </si>
  <si>
    <t>5.6. Modificación al Reglamento de Imagen Urbana del Municipio de San Francisco de los Romo</t>
  </si>
  <si>
    <t>Indica el porcentaje de muros de identidad realizados</t>
  </si>
  <si>
    <t>5.5 Muros de identidad</t>
  </si>
  <si>
    <t>Indica el porcentaje de reglamentos municipales de imagen urbana realizados</t>
  </si>
  <si>
    <t>5.4. Reglamento Municipal de Imagen Urbana</t>
  </si>
  <si>
    <t>Indica el porcentaje de trámites y licencias realizadas</t>
  </si>
  <si>
    <t>5.3. Trámites y licencias</t>
  </si>
  <si>
    <t>Indica el porcentaje de verificaciones del corredor gastronómico realizadas</t>
  </si>
  <si>
    <t>5.2. Verificación de Corredor Gastronómico</t>
  </si>
  <si>
    <t>Indica el porcentaje de verificaciones a anuncios publicitarios realizada</t>
  </si>
  <si>
    <t>5.1 Verificación de anuncios publicitarios</t>
  </si>
  <si>
    <t>Indica el porcentaje de digitalizaciones y georreferenciaciones realizadas</t>
  </si>
  <si>
    <t>4.4 Digitalización y georreferenciación de información y actualización de tomas aéreas</t>
  </si>
  <si>
    <t>Indica el porcentaje de regularizaciones de asentamientos humanos irregulares realizada</t>
  </si>
  <si>
    <t>4.3. Certeza jurídica en asentamiento humanos irregulares</t>
  </si>
  <si>
    <t>Indica el porcentaje de actualizaciones de expedientes de predios a favor del municipio realizadas</t>
  </si>
  <si>
    <t>4.2. Actualización de  expedientes de predios a favor del municipio</t>
  </si>
  <si>
    <t>Indica el porcentaje de verificaciones y seguimiento a los fraccionamientos</t>
  </si>
  <si>
    <t>4.1. Control de expedientes de fraccionamientos</t>
  </si>
  <si>
    <t>Indica el porcentaje de números oficiales actualizados</t>
  </si>
  <si>
    <t>3.5. Actualización de números oficiales</t>
  </si>
  <si>
    <t>Indica el porcentaje de actualizaciones a las nomenclaturas del municipio realizadas</t>
  </si>
  <si>
    <t>3.4. Actualización de nomenclaturas</t>
  </si>
  <si>
    <t>Indica el porcentaje de carga de base de datos por nuevos desarrollos inmobiliarios realizada</t>
  </si>
  <si>
    <t>3.3. Actualización por nuevos desarrollos</t>
  </si>
  <si>
    <t>Indica el porcentaje de hectáreas foto interpretadas mediante vuelos de dron</t>
  </si>
  <si>
    <t>3.2. Fotointerpretación</t>
  </si>
  <si>
    <t>Indica el porcentaje de actualizaciones a la cartografía mediante georreferenciación según tramite</t>
  </si>
  <si>
    <t xml:space="preserve">3.1. Georreferenciación </t>
  </si>
  <si>
    <t>Indica el porcentaje de tramites en el Registro Único de Vivienda realizados</t>
  </si>
  <si>
    <t>2.9. RUV (Registro Único de Vivienda)</t>
  </si>
  <si>
    <t>Indica el porcentaje de permisos de anuncios publicitarios expedidos</t>
  </si>
  <si>
    <t>2.8. Expedición de documento de anuncios publicitarios</t>
  </si>
  <si>
    <t>Indica el porcentaje de números oficiales expedidos</t>
  </si>
  <si>
    <t>2.7. Expedición de número oficiales</t>
  </si>
  <si>
    <t>Indica el porcentaje de constancia de terminación de obra expedidos</t>
  </si>
  <si>
    <t>2.6. Expedición de documento de terminación de obra</t>
  </si>
  <si>
    <t>Indica el porcentaje subdivisiones elaboradas</t>
  </si>
  <si>
    <t>2.5. Elaboración de subdivisiones</t>
  </si>
  <si>
    <t>Indica el porcentaje de informes elaborados</t>
  </si>
  <si>
    <t>2.4. Elaboración de informes</t>
  </si>
  <si>
    <t>Indica el porcentaje de formatos de fusión expedidas</t>
  </si>
  <si>
    <t>2.3. Elaboración de fusión</t>
  </si>
  <si>
    <t>Indica el porcentaje de licencias de construcción expedidas</t>
  </si>
  <si>
    <t>2.2 Expedición de licencia de construcción</t>
  </si>
  <si>
    <t>Indica el porcentaje de Constancias de Compatibilidad urbanística emitidos</t>
  </si>
  <si>
    <t>2.1. Constancia Municipal de Compatibilidad Urbanística</t>
  </si>
  <si>
    <t>Indica el porcentaje de programas municipales en materia de movilidad en proceso de realización</t>
  </si>
  <si>
    <t>1.1. Elaboración, aprobación e Implementación del Programa Municipal en Materia de Movilidad de San Francisco de los Romo.</t>
  </si>
  <si>
    <t>Indica el porcentaje de gestiones ante diferentes instituciones realizadas</t>
  </si>
  <si>
    <t>6. Gestiones</t>
  </si>
  <si>
    <t>Indica el porcentaje de actividades de supervisión e imagen urbana realizadas</t>
  </si>
  <si>
    <t>5. Supervisión e imagen urbana</t>
  </si>
  <si>
    <t>Indica el porcentaje de actividades de regularización realizadas</t>
  </si>
  <si>
    <t>4. Fraccionamientos y regularización</t>
  </si>
  <si>
    <t>Indica el porcentaje de actividades de actualización de cartografía realizadas</t>
  </si>
  <si>
    <t>3. Cartografía</t>
  </si>
  <si>
    <t>Indica el porcentaje de actividades en materia de uso de suelo realizadas</t>
  </si>
  <si>
    <t>2. Uso de suelo</t>
  </si>
  <si>
    <t>Indica el porcentaje de planes y proyectos realizados</t>
  </si>
  <si>
    <t>1. Planes y Proyectos</t>
  </si>
  <si>
    <t>Indica el porcentaje de acciones relacionadas con la elaboración de programas y proyectos realizados</t>
  </si>
  <si>
    <t>Porcentaje de acciones de programas y proyectos realizados</t>
  </si>
  <si>
    <t>Indica el porcentaje de acciones en materia de Desarrollo Urbano realizadas</t>
  </si>
  <si>
    <t>Porcentaje de acciones en materia de Desarrollo Urbano ejecutadas</t>
  </si>
  <si>
    <t>Indica el porcentaje de productores de ganado beneficiados</t>
  </si>
  <si>
    <t>3.6. Apoyo al mejoramiento genético pecuario</t>
  </si>
  <si>
    <t>Indica el porcentaje de voluntarios sociales ayudantes beneficiados</t>
  </si>
  <si>
    <t>3.5. Apoyo al mejoramiento comunitario</t>
  </si>
  <si>
    <t>Indica el porcentaje de apoyos de forrajes</t>
  </si>
  <si>
    <t>3.4. Forraje para productores</t>
  </si>
  <si>
    <t>Indica el porcentaje de apoyos en el marco del programa Clnica ambulatoria realizados</t>
  </si>
  <si>
    <t xml:space="preserve">3.3.  Veterinario en tu granja </t>
  </si>
  <si>
    <t>Indica el porcentaje de gestiones en materia de desarrollo agrupecuario realizadas</t>
  </si>
  <si>
    <t>3.2.  Gestiones agropecuarias realizadas</t>
  </si>
  <si>
    <t xml:space="preserve">Indica el porcentaje de capacitaciones realizadas en tema de Desarrollo Economico  </t>
  </si>
  <si>
    <t>3.1. Capacitaciones en temas de Desarrollo Agropecuario.</t>
  </si>
  <si>
    <t>2.4. Impulso al comercio</t>
  </si>
  <si>
    <t>Indica el porcentaje de gestiones economicas realizadas</t>
  </si>
  <si>
    <t>2.3. Gestiones economicas realizadas</t>
  </si>
  <si>
    <t>Indica el porcentaje de bolsas de empleo ofrecidas a los ciudadanos</t>
  </si>
  <si>
    <t>2.2. Ferias de empleo gestionadas</t>
  </si>
  <si>
    <t>2.1. Capacitaciones en temas de Desarrollo Ecónomico</t>
  </si>
  <si>
    <t>Indica el porcentaje de personas beneficiadas con apoyo alimentario</t>
  </si>
  <si>
    <t>1.10. Apoyo alimentario</t>
  </si>
  <si>
    <t>Indica el porcentaje de personas beneficiadas con la entrega de pintura</t>
  </si>
  <si>
    <t>1.9. Pintura</t>
  </si>
  <si>
    <t>Indica el porcentaje de personas beneficiadas con la entrega de Impermeabilizante</t>
  </si>
  <si>
    <t>1.8. Impermeabilizante</t>
  </si>
  <si>
    <t>Indica el porcentaje de personas beneficiadas con la entrega de becas municipales</t>
  </si>
  <si>
    <t>1.7. Becas municipales</t>
  </si>
  <si>
    <t>Indica el porcentaje de personas beneficiadas con la entrega de tinacos</t>
  </si>
  <si>
    <t>1.6. Dotación de tinacos</t>
  </si>
  <si>
    <t>Indica el porcentaje de personas beneficiadas con la entrega de calentadores solares</t>
  </si>
  <si>
    <t>1.5. Calentadores solares</t>
  </si>
  <si>
    <t>Indica el porcentaje de personas beneficiadas con la entrega de kit de láminas</t>
  </si>
  <si>
    <t>1.4. Láminas</t>
  </si>
  <si>
    <t xml:space="preserve">Indica el porcentaje de Estudiantes Miembros de la Escoltas beneficiados </t>
  </si>
  <si>
    <t>1.3. Fortalecimiento a escoltas escolares</t>
  </si>
  <si>
    <t>Indica el porcentaje de alumnos que reciben becas de estimulos a la educación básica</t>
  </si>
  <si>
    <t>1.2. Estimulos a la educación básica</t>
  </si>
  <si>
    <t>Indica el porcentaje de apoyos otorgados para el mejoramiento de las viviendas</t>
  </si>
  <si>
    <t>1.1. Porcentaje de mejoramientos a la vivienda</t>
  </si>
  <si>
    <t>Expresa el porcentaje de acciones enfocadas a promover el desarrollo agropecuario</t>
  </si>
  <si>
    <t>3. Promoción del Desarrollo Agropecuario</t>
  </si>
  <si>
    <t xml:space="preserve">Expresa el porcentaje de acciones enfocadas a promover el desarrollo economico </t>
  </si>
  <si>
    <t>2. Promoción del Desarrollo Económco</t>
  </si>
  <si>
    <t>Expresa el porcentaje de acciones enfocadas a promover el desarrollo social de los ciudadanos</t>
  </si>
  <si>
    <t>1. Promoción del Desarrollo Social</t>
  </si>
  <si>
    <t>Expresa  el porcentaje de población por debajo de la línea de bienestar mínimo atendida, respecto de la población total.</t>
  </si>
  <si>
    <t xml:space="preserve">Porcentaje de personas atendidas en los programas sociales
</t>
  </si>
  <si>
    <t>Muestra el promedio de personas que son demandantes naturales de los programas sociales, respecto al total de la población por su condición de pobreza extrema</t>
  </si>
  <si>
    <t>Porcentaje de población en situación de pobreza extrema</t>
  </si>
  <si>
    <t>Indica el porcentaje de sanciones calificadas</t>
  </si>
  <si>
    <t>2.1 Calificación y aplicación de sanciones</t>
  </si>
  <si>
    <t>Indica el porcentaje de Servicios juridicos (Contrato de arrendamiento, comodato, carta poder simple, carta responsiva, permiso para menor y carta recomendación)</t>
  </si>
  <si>
    <t xml:space="preserve">1.6. Servicios juridicos para la ciudadania </t>
  </si>
  <si>
    <t>Indica el porcentaje de contratos realizados o modificados en los cuales el municipio tenga algun tipo de ingerencia</t>
  </si>
  <si>
    <t>1.5. Realización o modificacion de contratos y convenios</t>
  </si>
  <si>
    <t>Insica el porcentaje de representaciones en procedimientos judiciales en los cuales el Municipio es parte</t>
  </si>
  <si>
    <t>1.4. Representación en procesos judiciales</t>
  </si>
  <si>
    <t>Indica el porcentaje de asesorias juridicas proporcionadas a la ciudadania en general</t>
  </si>
  <si>
    <t>1.3. Asesoria Jurídica a la ciudadania</t>
  </si>
  <si>
    <t>Indica el promedio de acciones realizadas en apoyo o representación de la Administración Municipal</t>
  </si>
  <si>
    <t>1.2. Asistencia jurídica a la Administración Municipal</t>
  </si>
  <si>
    <t>Indica el porcentaje de revisiones para actualizaciones a la legislación y reglamentación aplicable al municipio.</t>
  </si>
  <si>
    <t>1.1. Revisión par actualización de normas jurídicas</t>
  </si>
  <si>
    <t>Indica el porcentaje de acciones realizadas por los jueces calificadores</t>
  </si>
  <si>
    <t>2. Jueces calificadores</t>
  </si>
  <si>
    <t>1. Asistencia jurídica de la Administración Municipal</t>
  </si>
  <si>
    <t>Indica el porcentaje de personas con percepción positiva de la atención brindada</t>
  </si>
  <si>
    <t>Porcentaje de la población con percepción positiva del clima de legalidad del Municipio</t>
  </si>
  <si>
    <t>Acciones legales en favor de la ciudadanía y el municipio siempre velando por el estado de derecho</t>
  </si>
  <si>
    <t>Porcentaje de acciones conforme a derecho realizadas</t>
  </si>
  <si>
    <t>Indica el porcentaje de platicas prematrimoniales otorgadas</t>
  </si>
  <si>
    <t>9.7. Platicas prematrimoniales</t>
  </si>
  <si>
    <t>Indica el porcentaje de talleres y platicas en instituciones educativas otorgadas</t>
  </si>
  <si>
    <t>9.6. Talleres y platicas en Instituciones Educativas</t>
  </si>
  <si>
    <t>Indica el porcentaje de terapias grupales otorgadas</t>
  </si>
  <si>
    <t>9.5. Terapia grupal</t>
  </si>
  <si>
    <t>Indica el porcentaje de atenciones a pacientes en crisis realizadas</t>
  </si>
  <si>
    <t>9.4. Atención de pacientes en crisis</t>
  </si>
  <si>
    <t>Indica el porcentaje de visitas domiciliarias realizadas</t>
  </si>
  <si>
    <t>9.3. Visitas domiciliarias</t>
  </si>
  <si>
    <t>Indica el porcentaje de sesiones terapeuticas realizadas</t>
  </si>
  <si>
    <t>9.1. Sesiones terapeuticas</t>
  </si>
  <si>
    <t>Indica el porcentaje de estrategias de prevención en instituciones educativas realizadas</t>
  </si>
  <si>
    <t>8.9   Estrategias de Prevención de Problemática social , en instituciones educativas</t>
  </si>
  <si>
    <t>Indica el porcentaje de orientaciones sociales realizadas</t>
  </si>
  <si>
    <t>8.8. Orientaciones social</t>
  </si>
  <si>
    <t>Indica el porcentaje de peritajes sociales efectuadas</t>
  </si>
  <si>
    <t>8.7. Peritaje social</t>
  </si>
  <si>
    <t>Indica el porcentaje de personas son beneficiadas con aparatos funcionales</t>
  </si>
  <si>
    <t>8.5. Gestiones aparatos funcionales</t>
  </si>
  <si>
    <t>Indica el porcentaje de canalizaciones a instituciones realizadas</t>
  </si>
  <si>
    <t>8.4. Canalizaciones</t>
  </si>
  <si>
    <t>Indica el porcentaje de expedientes elaborados</t>
  </si>
  <si>
    <t>8.2. Elaboración de expedientes</t>
  </si>
  <si>
    <t>8.1 Visitas Domiciliarias</t>
  </si>
  <si>
    <t>7.3. Platicas prematrimoniales</t>
  </si>
  <si>
    <t>Indica el porcentaje de asesorias legales otorgadas</t>
  </si>
  <si>
    <t>7.2. Asesorias legales</t>
  </si>
  <si>
    <t>Indica el porcentaje de audiencias atendidas</t>
  </si>
  <si>
    <t>7.1. Audiencias</t>
  </si>
  <si>
    <t>Indica el porcentaje de asesorias juridicas otorgadas</t>
  </si>
  <si>
    <t>6.6. Asesoria juridica</t>
  </si>
  <si>
    <t>6.5. Canalizaciones</t>
  </si>
  <si>
    <t>Indica el porcentaje de resguardos y comparecencias por menores efectuadas</t>
  </si>
  <si>
    <t>6.4. Resguardos y comparecencias de menores</t>
  </si>
  <si>
    <t>Indica el porcentaje de convenios por pensiones alimenticias realizadas</t>
  </si>
  <si>
    <t>6.3. Convenios</t>
  </si>
  <si>
    <t>6.2. Audiencias de menores</t>
  </si>
  <si>
    <t>6.1. Visitas domiciliarias</t>
  </si>
  <si>
    <t>Indica el porcentaje de reconocimientos por su labor empresarial entregados</t>
  </si>
  <si>
    <t>5.3. Reconocimiento a empresarios</t>
  </si>
  <si>
    <t>Indica el porcentaje de familias beneficiadas por gestiones con el sector empresarial realizadas</t>
  </si>
  <si>
    <t>5.2. Familias beneficiadas por gestiones</t>
  </si>
  <si>
    <t>Indica el porcentaje de empresarios vinculados</t>
  </si>
  <si>
    <t>5.1. Empresarios vinculados</t>
  </si>
  <si>
    <t>Indica el porcentaje de acciones de Bisutería realizadas</t>
  </si>
  <si>
    <t>4.11. Bisuteria</t>
  </si>
  <si>
    <t>Indica el porcentaje de acicones grupales de Guitarra realizadas</t>
  </si>
  <si>
    <t>4.10. Guitarra</t>
  </si>
  <si>
    <t>Indica el porcentaje de acciones grupales de Repostería y Gastronomía realizadas</t>
  </si>
  <si>
    <t>4.9. Repostería  y Gastronomía</t>
  </si>
  <si>
    <t>Indica el porcentaje de acciones grupales  de pintura en tela realizadas</t>
  </si>
  <si>
    <t>4.8. Pintura en Tela</t>
  </si>
  <si>
    <t>Indica el porcentaje de acciones grupales de filigrana de papel y pasta flexible realizadas</t>
  </si>
  <si>
    <t>4.7. Filigrana en papel y pasta flexible</t>
  </si>
  <si>
    <t>Indica el porcentaje de acciones grupales de Belleza realizadas</t>
  </si>
  <si>
    <t>4.6. Belleza</t>
  </si>
  <si>
    <t>Indica el porcentaje de acciones grupales de Costura Innovadora realizadas</t>
  </si>
  <si>
    <t>4.5. Costura Innovadora</t>
  </si>
  <si>
    <t>Indica el porcentaje de acciones grupales de manualidades realizadas</t>
  </si>
  <si>
    <t xml:space="preserve">4.4. Manualidades </t>
  </si>
  <si>
    <t>Indica el porcentaje de acciones, grupales de crochet realizadas</t>
  </si>
  <si>
    <t>4.2. Crochet</t>
  </si>
  <si>
    <t>Indica el porcentaje de acciones grupales de zumba realizadas</t>
  </si>
  <si>
    <t>4.1. Zumba</t>
  </si>
  <si>
    <t>Indica el porcentaje de campamentos con los adultos mayores realizadosd</t>
  </si>
  <si>
    <t>3.8. Campamentos</t>
  </si>
  <si>
    <t>Indica el porcentaje de giras navideñas con adultos mayores programadas</t>
  </si>
  <si>
    <t>3.7. Gira Navideña con Adultos Mayores</t>
  </si>
  <si>
    <t>Indica el porcentaje de conmemoraciones por su aniversario al club de la tercera edad "Madurez Feliz" realizados</t>
  </si>
  <si>
    <t>3.6. Aniversario Club de Madurez Feliz</t>
  </si>
  <si>
    <t>Indica el porcentaje de representaciones en el estado de los seleccionados de los juegos deportivos y culturales realizados</t>
  </si>
  <si>
    <t>3.5. Representación en Juegos Deportivos y Culturales en el Estado</t>
  </si>
  <si>
    <t>Indica el porcentaje de competiciones en el marco de los juegos deportivos y culturales realizados</t>
  </si>
  <si>
    <t>3.4 Juegos Deportivos y Culturales</t>
  </si>
  <si>
    <t>Indica el porcentaje de conmemoraciones por el día del abuelo realizados</t>
  </si>
  <si>
    <t>3.3. Día del abuelo</t>
  </si>
  <si>
    <t>Indica el porcentaje padrones de beneficiarios de la tercera edad conformados</t>
  </si>
  <si>
    <t>3.2. Conformación de padron de beneficiarios</t>
  </si>
  <si>
    <t>Indica el porcentaje de asistencia de los clubes de la tercera edad atendidos</t>
  </si>
  <si>
    <t>3.1. Atención a clubes de la tercera edad</t>
  </si>
  <si>
    <t>Indica el porcentaje de sesiónes de estimulación temprana otorgadas.</t>
  </si>
  <si>
    <t>2.4. Estimulación temprana</t>
  </si>
  <si>
    <t>Indica el porcentaje de rehabilitaciones por electroterapia otorgadas</t>
  </si>
  <si>
    <t>2.3. Electroterapía</t>
  </si>
  <si>
    <t>Indica el porcentaje de orientaciones sobre movilidad otorgadas</t>
  </si>
  <si>
    <t>2.2. Orientación y movilidad</t>
  </si>
  <si>
    <t>Indica el porcentaje de rehabilitaciones por mecanoterapia otorgadas</t>
  </si>
  <si>
    <t>2.1. Mecanoterapia</t>
  </si>
  <si>
    <t>Indica el porcentaje de orientaciones alimentarias realizadas</t>
  </si>
  <si>
    <t>1.9. Orientación alimentaria</t>
  </si>
  <si>
    <t>Indica el porcentaje de comidas a las personas con bajos recursos entregadas</t>
  </si>
  <si>
    <t>1.8. Comedor en casa</t>
  </si>
  <si>
    <t>Indica el porcentaje de despensas a personas adultas mayores entregadas</t>
  </si>
  <si>
    <t>1.7. Adultos mayores</t>
  </si>
  <si>
    <t>Indica el porcentaje de despensas a personas con discapacidad o carencias entregadas</t>
  </si>
  <si>
    <t>1.6. Discapacidad y carencia</t>
  </si>
  <si>
    <t>Indica el porcentaje de despensas a mujeres embarazadas entregadas</t>
  </si>
  <si>
    <t>1.5. Mujeres embarazadas</t>
  </si>
  <si>
    <t>Indica el porcentaje de despensas a menores de 2 a 4 años entregadas</t>
  </si>
  <si>
    <t>1.4. Asistencia alimentaria a menores</t>
  </si>
  <si>
    <t>Indica el porcentaje de despensas a menores de 6 a 24 meses entregadas</t>
  </si>
  <si>
    <t>1.2. Asistencia alimentaria a menores</t>
  </si>
  <si>
    <t>Indica el porcentaje de desayunos entregados</t>
  </si>
  <si>
    <t>1.1 Desayunos escolares frios</t>
  </si>
  <si>
    <t>Indica el porcentaje de acciones en materia de psicologia realizadas</t>
  </si>
  <si>
    <t>9. Psicologia</t>
  </si>
  <si>
    <t>Indica el porcentaje de acciones de trabajo social y canalización realizadas</t>
  </si>
  <si>
    <t>8. Trabajo social y canalización</t>
  </si>
  <si>
    <t>Indica el porcentaje de atenciones juridicas realizadas</t>
  </si>
  <si>
    <t>7. Juridico</t>
  </si>
  <si>
    <t>Indica el porcentaje de acciones de defensa de los niños y niñas realizadas</t>
  </si>
  <si>
    <t>6. Defensa de los niños y niñas</t>
  </si>
  <si>
    <t>Indica el porcentaje de vinculaciones con la sociedad civil realizadas</t>
  </si>
  <si>
    <t>5. Vinculación con la sociedad civil</t>
  </si>
  <si>
    <t>Indica el acciones de talleres de habilidades, capacitación y desarrollo integral realizadas</t>
  </si>
  <si>
    <t>4. Habilidades, capacitación y desarrollo integral</t>
  </si>
  <si>
    <t>Indica el porcentaje de atenciones a adultos mayores realizadas</t>
  </si>
  <si>
    <t>3. Atención a adultos mayores</t>
  </si>
  <si>
    <t>Indica el porcentaje de rehabilitaciones fisicas realizadas</t>
  </si>
  <si>
    <t>2. Rehabilitación física</t>
  </si>
  <si>
    <t>Indica el porcentaje de acciones en materia de asistencia social alimentaria realizadas</t>
  </si>
  <si>
    <t>1. Asistencia social alimentaria</t>
  </si>
  <si>
    <t>Indica el porcentaje de acciones realizadas por el Sistema para el Desarrollo Integral de la Familia en favor de las familias mas necesitadas</t>
  </si>
  <si>
    <t>Porcentaje de acciones realizadas a favor de la familia</t>
  </si>
  <si>
    <t>Indica el porcentaje de eventos públicos realizados</t>
  </si>
  <si>
    <t>1.1. Eventos públicos realizados</t>
  </si>
  <si>
    <t>Indica el porcentaje de acciones en materia de Relaciones Públicas realizadas</t>
  </si>
  <si>
    <t>1. Acciones en materia de Relaciones Públicas realizadas</t>
  </si>
  <si>
    <t>Indica el porcentaje de atenciones por parte de la Coordinación de Relaciones Públicas a la población o dependencias públicas o entes privados atendidos.</t>
  </si>
  <si>
    <t>Porcentaje de atenciones a la población y entes públicos o privados realizadas</t>
  </si>
  <si>
    <t>Indica el porcentaje de encuentas de percepción de la administración municipal realizadas</t>
  </si>
  <si>
    <t>Porcentaje de encuestas de Analisis sobre la medición de percepción</t>
  </si>
  <si>
    <t xml:space="preserve">Indica el porcentaje de apoyos otorgados para personas con vulnerabilidad y que han sido intervenidos quirurgicamente </t>
  </si>
  <si>
    <t>1.10. Apoyos y atención a la salud</t>
  </si>
  <si>
    <t>Indica el porcentaje de gestiones para descuentos en el servicio de agua potable realizadas</t>
  </si>
  <si>
    <t>1.9. Gestiones de Agua Potable</t>
  </si>
  <si>
    <t>Indica el porcentaje de apoyos de traslados en el camión del municipio realizados.</t>
  </si>
  <si>
    <t>1.8. Apoyos de traslados</t>
  </si>
  <si>
    <t>Indica el porcentaje de apoyos culturales entregados.</t>
  </si>
  <si>
    <t>1.7. Apoyos culturales</t>
  </si>
  <si>
    <t>Indica el porcentaje de apoyos deportivos entregados.</t>
  </si>
  <si>
    <t>1.6. Apoyos deportivos</t>
  </si>
  <si>
    <t>Indica el porcentaje de apoyos educativos entregados.</t>
  </si>
  <si>
    <t>1.5 Apoyos educativos</t>
  </si>
  <si>
    <t>Indica el porcentaje de apoyos de material de construcción entregados.</t>
  </si>
  <si>
    <t>1.4. Apoyos de material de construcción</t>
  </si>
  <si>
    <t>Indica el porcentaje de apoyos alimentarios otorgados</t>
  </si>
  <si>
    <t>1.3 Apoyos alimentarios</t>
  </si>
  <si>
    <t>Indica el porcentaje de apoyos para servicios funerarios otrogados</t>
  </si>
  <si>
    <t>1.2. Apoyo para servicios funerarios</t>
  </si>
  <si>
    <t>Indica el porcentaje de apoyos en materia de salud otorgados</t>
  </si>
  <si>
    <t>1.1 Apoyos de salud</t>
  </si>
  <si>
    <t xml:space="preserve">Expresa el porcentaje de gestiones sociales realizadas </t>
  </si>
  <si>
    <t>1. Porcentaje de gastiones sociales realizadas</t>
  </si>
  <si>
    <t>Indica el porcentaje apoyos economícos destinados para las gestiones sociales</t>
  </si>
  <si>
    <t>Porcentaje de recursos financieros disponibles para gestiones sociales</t>
  </si>
  <si>
    <t>Indica el Porcentaje de población atendidos de manera satisfactoria</t>
  </si>
  <si>
    <t>Porcentaje de población con vulnerabilidad atendidos satisfactoriamente.</t>
  </si>
  <si>
    <t>Indica el porcentaje de material digital correspondiente a la imagen institucional del Municipio de San Francisco de los Romo</t>
  </si>
  <si>
    <t>1.6. Diseño de gráfico institucional del Municipio</t>
  </si>
  <si>
    <t>Indica el porcentaje de medios de comunicación monitoreados para la elaboración de síntesis informativa</t>
  </si>
  <si>
    <t>1.5. Monitoreo de medios</t>
  </si>
  <si>
    <t>Indica el porcentaje de cobertura de eventos agenda del Presidente y Dependencias de la Administración Municipal.</t>
  </si>
  <si>
    <t>1.4. Cobertura de eventos</t>
  </si>
  <si>
    <t xml:space="preserve">Indica el porcentaje de producciones audiovisuales de calidad para la difusión institucional, cultural y turística del municipio. </t>
  </si>
  <si>
    <t>1.3 Producción de material audiovisual y cobertura de eventos</t>
  </si>
  <si>
    <t>Indica el porcentaje de perifoneos realizados</t>
  </si>
  <si>
    <t>1.2. Difusión de acciones del Municipio</t>
  </si>
  <si>
    <t>Indica el porcentaje de publicaciones en las redes sociales oficiales del municipio realizadas</t>
  </si>
  <si>
    <t>1.1 . Porcentaje de publicaciones en redes sociales realizada</t>
  </si>
  <si>
    <t>Expresa el porcentaje de difusiones de actividades institucionales realizadas</t>
  </si>
  <si>
    <t>1. Difusión de actividades</t>
  </si>
  <si>
    <t>Expresa el porcentaje de difusiones institucionales realizadas</t>
  </si>
  <si>
    <t>Anual</t>
  </si>
  <si>
    <t>Periodo</t>
  </si>
  <si>
    <t>% de Avance Realizado vs</t>
  </si>
  <si>
    <t>Realizado</t>
  </si>
  <si>
    <t>Programado</t>
  </si>
  <si>
    <t>Relativo</t>
  </si>
  <si>
    <t>Absoluto</t>
  </si>
  <si>
    <t>Avance de la Meta</t>
  </si>
  <si>
    <t>Valor de la Meta 2025</t>
  </si>
  <si>
    <t>Unidad de Medida</t>
  </si>
  <si>
    <t>Dimensión a Medir</t>
  </si>
  <si>
    <t>Tipo de Indicador</t>
  </si>
  <si>
    <t>Descripción</t>
  </si>
  <si>
    <t>Indicador</t>
  </si>
  <si>
    <t>OCTUBRE-DICIEMBRE 2025</t>
  </si>
  <si>
    <t>Periodo:</t>
  </si>
  <si>
    <t>Informe de Avance de Gestión Financiera</t>
  </si>
  <si>
    <t>Municipio de San Francisco de los Romo</t>
  </si>
  <si>
    <t>Porcentaje de promociones de difusión realizadas</t>
  </si>
  <si>
    <r>
      <t xml:space="preserve">Indica el porcentaje de </t>
    </r>
    <r>
      <rPr>
        <sz val="9"/>
        <color theme="1"/>
        <rFont val="Arial"/>
        <family val="2"/>
      </rPr>
      <t xml:space="preserve">Ciudadanos comerciantes  </t>
    </r>
    <r>
      <rPr>
        <sz val="9"/>
        <color rgb="FF000000"/>
        <rFont val="Arial"/>
        <family val="2"/>
      </rPr>
      <t>beneficiados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</si>
</sst>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9"/>
      <name val="Century Gothic"/>
      <family val="2"/>
    </font>
    <font>
      <sz val="9"/>
      <color indexed="8"/>
      <name val="Century Gothic"/>
      <family val="2"/>
    </font>
    <font>
      <sz val="9"/>
      <color rgb="FF000000"/>
      <name val="Century Gothic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Arial"/>
      <family val="2"/>
    </font>
    <font>
      <sz val="9"/>
      <name val="Century Gothic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3" fillId="2" borderId="0" xfId="0" applyFont="1" applyFill="1"/>
    <xf numFmtId="0" fontId="4" fillId="2" borderId="0" xfId="0" applyFont="1" applyFill="1" applyAlignment="1">
      <alignment vertical="top"/>
    </xf>
    <xf numFmtId="164" fontId="0" fillId="0" borderId="0" xfId="0" applyNumberFormat="1"/>
    <xf numFmtId="3" fontId="0" fillId="0" borderId="0" xfId="0" applyNumberFormat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4" fillId="2" borderId="0" xfId="0" applyFont="1" applyFill="1"/>
    <xf numFmtId="43" fontId="5" fillId="2" borderId="0" xfId="3" applyFont="1" applyFill="1" applyBorder="1" applyAlignment="1" applyProtection="1">
      <alignment horizontal="center"/>
      <protection locked="0"/>
    </xf>
    <xf numFmtId="43" fontId="5" fillId="2" borderId="0" xfId="3" applyFont="1" applyFill="1" applyBorder="1" applyAlignment="1" applyProtection="1">
      <alignment horizontal="center"/>
      <protection locked="0"/>
    </xf>
    <xf numFmtId="0" fontId="5" fillId="2" borderId="0" xfId="0" applyFont="1" applyFill="1"/>
    <xf numFmtId="0" fontId="2" fillId="3" borderId="0" xfId="0" applyFont="1" applyFill="1"/>
    <xf numFmtId="164" fontId="11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 wrapText="1"/>
    </xf>
    <xf numFmtId="3" fontId="11" fillId="4" borderId="0" xfId="0" applyNumberFormat="1" applyFont="1" applyFill="1" applyAlignment="1">
      <alignment horizontal="center" vertical="center" wrapText="1"/>
    </xf>
    <xf numFmtId="3" fontId="6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4" borderId="0" xfId="0" applyFont="1" applyFill="1"/>
    <xf numFmtId="0" fontId="12" fillId="0" borderId="0" xfId="0" applyFont="1" applyAlignment="1">
      <alignment horizontal="center"/>
    </xf>
    <xf numFmtId="3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8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2" applyNumberFormat="1" applyFont="1" applyFill="1" applyBorder="1" applyAlignment="1" applyProtection="1">
      <alignment horizontal="center" vertical="center" wrapText="1"/>
      <protection hidden="1"/>
    </xf>
    <xf numFmtId="44" fontId="8" fillId="0" borderId="1" xfId="1" applyFont="1" applyFill="1" applyBorder="1" applyAlignment="1" applyProtection="1">
      <alignment horizontal="center" vertical="center" wrapText="1"/>
      <protection hidden="1"/>
    </xf>
    <xf numFmtId="44" fontId="2" fillId="0" borderId="1" xfId="1" applyFont="1" applyFill="1" applyBorder="1" applyAlignment="1" applyProtection="1">
      <alignment horizontal="center" vertical="center" wrapText="1"/>
      <protection locked="0"/>
    </xf>
    <xf numFmtId="8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1" xfId="0" applyNumberFormat="1" applyFont="1" applyFill="1" applyBorder="1" applyAlignment="1" applyProtection="1">
      <alignment horizontal="center" vertical="center" wrapText="1"/>
      <protection hidden="1"/>
    </xf>
    <xf numFmtId="164" fontId="15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" xfId="0" applyNumberFormat="1" applyFont="1" applyFill="1" applyBorder="1" applyAlignment="1" applyProtection="1">
      <alignment horizontal="center" vertical="center" wrapText="1"/>
      <protection hidden="1"/>
    </xf>
    <xf numFmtId="3" fontId="1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Fill="1" applyBorder="1" applyAlignment="1" applyProtection="1">
      <alignment horizontal="center" vertical="center" wrapText="1"/>
      <protection hidden="1"/>
    </xf>
    <xf numFmtId="3" fontId="6" fillId="0" borderId="1" xfId="0" applyNumberFormat="1" applyFont="1" applyFill="1" applyBorder="1" applyAlignment="1" applyProtection="1">
      <alignment horizontal="left" vertical="center" wrapText="1"/>
      <protection hidden="1"/>
    </xf>
    <xf numFmtId="0" fontId="8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6" xfId="0" applyFont="1" applyFill="1" applyBorder="1" applyAlignment="1" applyProtection="1">
      <alignment horizontal="left" vertical="center" wrapText="1"/>
      <protection hidden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hidden="1"/>
    </xf>
  </cellXfs>
  <cellStyles count="4">
    <cellStyle name="Millares 2" xfId="3" xr:uid="{7C996F10-ABB0-4F16-835C-BFC8DDD039C0}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</xdr:rowOff>
    </xdr:from>
    <xdr:ext cx="962426" cy="421754"/>
    <xdr:pic>
      <xdr:nvPicPr>
        <xdr:cNvPr id="2" name="Imagen 1">
          <a:extLst>
            <a:ext uri="{FF2B5EF4-FFF2-40B4-BE49-F238E27FC236}">
              <a16:creationId xmlns:a16="http://schemas.microsoft.com/office/drawing/2014/main" id="{2A2EC586-BA71-4C78-BB71-07690447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"/>
          <a:ext cx="962426" cy="421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DB72B-6AA1-41F3-9D7C-31AF30F74B24}">
  <dimension ref="A1:K465"/>
  <sheetViews>
    <sheetView tabSelected="1" topLeftCell="A462" workbookViewId="0">
      <selection sqref="A1:K466"/>
    </sheetView>
  </sheetViews>
  <sheetFormatPr baseColWidth="10" defaultRowHeight="14.25" x14ac:dyDescent="0.3"/>
  <cols>
    <col min="1" max="2" width="24.42578125" style="1" customWidth="1"/>
    <col min="3" max="3" width="11.5703125" style="1" customWidth="1"/>
    <col min="4" max="4" width="9.85546875" style="1" customWidth="1"/>
    <col min="5" max="5" width="11.42578125" style="1" customWidth="1"/>
    <col min="6" max="6" width="12.28515625" style="3" customWidth="1"/>
    <col min="7" max="7" width="7.7109375" style="1" customWidth="1"/>
    <col min="8" max="8" width="12.42578125" style="3" bestFit="1" customWidth="1"/>
    <col min="9" max="9" width="11.28515625" style="3" bestFit="1" customWidth="1"/>
    <col min="10" max="10" width="10" style="2" customWidth="1"/>
    <col min="11" max="11" width="13.42578125" style="2" customWidth="1"/>
    <col min="12" max="16384" width="11.42578125" style="1"/>
  </cols>
  <sheetData>
    <row r="1" spans="1:11" x14ac:dyDescent="0.3">
      <c r="A1" s="25" t="s">
        <v>894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3.25" customHeight="1" x14ac:dyDescent="0.3">
      <c r="A2" s="25" t="s">
        <v>893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x14ac:dyDescent="0.3">
      <c r="A3" s="24"/>
      <c r="B3" s="22"/>
      <c r="C3" s="23"/>
      <c r="D3" s="22"/>
      <c r="E3" s="22"/>
      <c r="F3" s="21"/>
      <c r="G3" s="22"/>
      <c r="H3" s="21"/>
      <c r="I3" s="20" t="s">
        <v>892</v>
      </c>
      <c r="J3" s="19" t="s">
        <v>891</v>
      </c>
      <c r="K3" s="19"/>
    </row>
    <row r="4" spans="1:11" x14ac:dyDescent="0.3">
      <c r="A4" s="17" t="s">
        <v>890</v>
      </c>
      <c r="B4" s="17" t="s">
        <v>889</v>
      </c>
      <c r="C4" s="17" t="s">
        <v>888</v>
      </c>
      <c r="D4" s="17" t="s">
        <v>887</v>
      </c>
      <c r="E4" s="17" t="s">
        <v>886</v>
      </c>
      <c r="F4" s="17" t="s">
        <v>885</v>
      </c>
      <c r="G4" s="17"/>
      <c r="H4" s="17" t="s">
        <v>884</v>
      </c>
      <c r="I4" s="17"/>
      <c r="J4" s="17"/>
      <c r="K4" s="17"/>
    </row>
    <row r="5" spans="1:11" x14ac:dyDescent="0.3">
      <c r="A5" s="17"/>
      <c r="B5" s="17"/>
      <c r="C5" s="17"/>
      <c r="D5" s="17"/>
      <c r="E5" s="17"/>
      <c r="F5" s="16" t="s">
        <v>883</v>
      </c>
      <c r="G5" s="17" t="s">
        <v>882</v>
      </c>
      <c r="H5" s="16" t="s">
        <v>881</v>
      </c>
      <c r="I5" s="16" t="s">
        <v>880</v>
      </c>
      <c r="J5" s="18" t="s">
        <v>879</v>
      </c>
      <c r="K5" s="18"/>
    </row>
    <row r="6" spans="1:11" x14ac:dyDescent="0.3">
      <c r="A6" s="17"/>
      <c r="B6" s="17"/>
      <c r="C6" s="17"/>
      <c r="D6" s="17"/>
      <c r="E6" s="17"/>
      <c r="F6" s="16"/>
      <c r="G6" s="17"/>
      <c r="H6" s="16"/>
      <c r="I6" s="16"/>
      <c r="J6" s="15" t="s">
        <v>878</v>
      </c>
      <c r="K6" s="15" t="s">
        <v>877</v>
      </c>
    </row>
    <row r="7" spans="1:11" ht="42.75" x14ac:dyDescent="0.3">
      <c r="A7" s="64" t="s">
        <v>895</v>
      </c>
      <c r="B7" s="26" t="s">
        <v>876</v>
      </c>
      <c r="C7" s="26" t="s">
        <v>24</v>
      </c>
      <c r="D7" s="26" t="s">
        <v>23</v>
      </c>
      <c r="E7" s="26" t="s">
        <v>6</v>
      </c>
      <c r="F7" s="27">
        <v>3388</v>
      </c>
      <c r="G7" s="26">
        <v>100</v>
      </c>
      <c r="H7" s="28">
        <f>SUM(H10:H15)</f>
        <v>847</v>
      </c>
      <c r="I7" s="29">
        <v>693</v>
      </c>
      <c r="J7" s="30">
        <v>81.818181818181827</v>
      </c>
      <c r="K7" s="31">
        <v>84.651711924439198</v>
      </c>
    </row>
    <row r="8" spans="1:11" ht="42.75" x14ac:dyDescent="0.3">
      <c r="A8" s="64" t="s">
        <v>895</v>
      </c>
      <c r="B8" s="26" t="s">
        <v>876</v>
      </c>
      <c r="C8" s="26" t="s">
        <v>24</v>
      </c>
      <c r="D8" s="26" t="s">
        <v>23</v>
      </c>
      <c r="E8" s="26" t="s">
        <v>6</v>
      </c>
      <c r="F8" s="27">
        <f>SUM(F10:F12)</f>
        <v>1260</v>
      </c>
      <c r="G8" s="26">
        <v>100</v>
      </c>
      <c r="H8" s="28">
        <f>SUM(H10:H12)</f>
        <v>315</v>
      </c>
      <c r="I8" s="29">
        <v>342</v>
      </c>
      <c r="J8" s="30">
        <v>108.57142857142857</v>
      </c>
      <c r="K8" s="31">
        <v>122.30158730158732</v>
      </c>
    </row>
    <row r="9" spans="1:11" ht="42.75" x14ac:dyDescent="0.3">
      <c r="A9" s="64" t="s">
        <v>875</v>
      </c>
      <c r="B9" s="26" t="s">
        <v>874</v>
      </c>
      <c r="C9" s="26" t="s">
        <v>8</v>
      </c>
      <c r="D9" s="26" t="s">
        <v>7</v>
      </c>
      <c r="E9" s="26" t="s">
        <v>6</v>
      </c>
      <c r="F9" s="27">
        <f>SUM(F10:F15)</f>
        <v>3388</v>
      </c>
      <c r="G9" s="26">
        <v>100</v>
      </c>
      <c r="H9" s="28">
        <f>SUM(H10:H15)</f>
        <v>847</v>
      </c>
      <c r="I9" s="29">
        <v>693</v>
      </c>
      <c r="J9" s="30">
        <v>81.818181818181827</v>
      </c>
      <c r="K9" s="31">
        <v>84.651711924439198</v>
      </c>
    </row>
    <row r="10" spans="1:11" ht="57" x14ac:dyDescent="0.3">
      <c r="A10" s="64" t="s">
        <v>873</v>
      </c>
      <c r="B10" s="26" t="s">
        <v>872</v>
      </c>
      <c r="C10" s="26" t="s">
        <v>8</v>
      </c>
      <c r="D10" s="26" t="s">
        <v>7</v>
      </c>
      <c r="E10" s="26" t="s">
        <v>6</v>
      </c>
      <c r="F10" s="27">
        <v>1000</v>
      </c>
      <c r="G10" s="26">
        <v>100</v>
      </c>
      <c r="H10" s="32">
        <v>250</v>
      </c>
      <c r="I10" s="29">
        <v>240</v>
      </c>
      <c r="J10" s="30">
        <v>96</v>
      </c>
      <c r="K10" s="31">
        <v>109.5</v>
      </c>
    </row>
    <row r="11" spans="1:11" ht="28.5" x14ac:dyDescent="0.3">
      <c r="A11" s="64" t="s">
        <v>871</v>
      </c>
      <c r="B11" s="26" t="s">
        <v>870</v>
      </c>
      <c r="C11" s="26" t="s">
        <v>8</v>
      </c>
      <c r="D11" s="26" t="s">
        <v>7</v>
      </c>
      <c r="E11" s="26" t="s">
        <v>6</v>
      </c>
      <c r="F11" s="33">
        <v>60</v>
      </c>
      <c r="G11" s="26">
        <v>100</v>
      </c>
      <c r="H11" s="32">
        <v>15</v>
      </c>
      <c r="I11" s="29">
        <v>6</v>
      </c>
      <c r="J11" s="30">
        <v>40</v>
      </c>
      <c r="K11" s="31">
        <v>105</v>
      </c>
    </row>
    <row r="12" spans="1:11" ht="85.5" x14ac:dyDescent="0.3">
      <c r="A12" s="64" t="s">
        <v>869</v>
      </c>
      <c r="B12" s="26" t="s">
        <v>868</v>
      </c>
      <c r="C12" s="26" t="s">
        <v>8</v>
      </c>
      <c r="D12" s="26" t="s">
        <v>7</v>
      </c>
      <c r="E12" s="26" t="s">
        <v>6</v>
      </c>
      <c r="F12" s="33">
        <v>200</v>
      </c>
      <c r="G12" s="26">
        <v>100</v>
      </c>
      <c r="H12" s="32">
        <v>50</v>
      </c>
      <c r="I12" s="29">
        <v>96</v>
      </c>
      <c r="J12" s="30">
        <v>192</v>
      </c>
      <c r="K12" s="34">
        <v>191.5</v>
      </c>
    </row>
    <row r="13" spans="1:11" ht="71.25" x14ac:dyDescent="0.3">
      <c r="A13" s="64" t="s">
        <v>867</v>
      </c>
      <c r="B13" s="26" t="s">
        <v>866</v>
      </c>
      <c r="C13" s="26" t="s">
        <v>8</v>
      </c>
      <c r="D13" s="26" t="s">
        <v>7</v>
      </c>
      <c r="E13" s="26" t="s">
        <v>6</v>
      </c>
      <c r="F13" s="33">
        <v>768</v>
      </c>
      <c r="G13" s="26">
        <v>100</v>
      </c>
      <c r="H13" s="32">
        <v>192</v>
      </c>
      <c r="I13" s="29">
        <v>101</v>
      </c>
      <c r="J13" s="30">
        <v>52.604166666666664</v>
      </c>
      <c r="K13" s="31">
        <v>49.479166666666671</v>
      </c>
    </row>
    <row r="14" spans="1:11" ht="71.25" x14ac:dyDescent="0.3">
      <c r="A14" s="64" t="s">
        <v>865</v>
      </c>
      <c r="B14" s="26" t="s">
        <v>864</v>
      </c>
      <c r="C14" s="26" t="s">
        <v>8</v>
      </c>
      <c r="D14" s="26" t="s">
        <v>7</v>
      </c>
      <c r="E14" s="26" t="s">
        <v>6</v>
      </c>
      <c r="F14" s="33">
        <v>360</v>
      </c>
      <c r="G14" s="26">
        <v>100</v>
      </c>
      <c r="H14" s="32">
        <v>90</v>
      </c>
      <c r="I14" s="29">
        <v>90</v>
      </c>
      <c r="J14" s="30">
        <v>100</v>
      </c>
      <c r="K14" s="31">
        <v>100</v>
      </c>
    </row>
    <row r="15" spans="1:11" s="14" customFormat="1" ht="85.5" x14ac:dyDescent="0.3">
      <c r="A15" s="64" t="s">
        <v>863</v>
      </c>
      <c r="B15" s="26" t="s">
        <v>862</v>
      </c>
      <c r="C15" s="26" t="s">
        <v>8</v>
      </c>
      <c r="D15" s="26" t="s">
        <v>7</v>
      </c>
      <c r="E15" s="26" t="s">
        <v>6</v>
      </c>
      <c r="F15" s="33">
        <v>1000</v>
      </c>
      <c r="G15" s="26">
        <v>100</v>
      </c>
      <c r="H15" s="32">
        <v>250</v>
      </c>
      <c r="I15" s="29">
        <v>160</v>
      </c>
      <c r="J15" s="30">
        <v>64</v>
      </c>
      <c r="K15" s="31">
        <v>58.699999999999996</v>
      </c>
    </row>
    <row r="16" spans="1:11" ht="57" x14ac:dyDescent="0.3">
      <c r="A16" s="64" t="s">
        <v>861</v>
      </c>
      <c r="B16" s="26" t="s">
        <v>860</v>
      </c>
      <c r="C16" s="26" t="s">
        <v>24</v>
      </c>
      <c r="D16" s="26" t="s">
        <v>23</v>
      </c>
      <c r="E16" s="26" t="s">
        <v>6</v>
      </c>
      <c r="F16" s="33">
        <v>769</v>
      </c>
      <c r="G16" s="26">
        <v>100</v>
      </c>
      <c r="H16" s="28">
        <f>H18</f>
        <v>200</v>
      </c>
      <c r="I16" s="33">
        <v>166</v>
      </c>
      <c r="J16" s="30">
        <v>83</v>
      </c>
      <c r="K16" s="30">
        <v>109.10273081924578</v>
      </c>
    </row>
    <row r="17" spans="1:11" ht="57" x14ac:dyDescent="0.3">
      <c r="A17" s="64" t="s">
        <v>859</v>
      </c>
      <c r="B17" s="26" t="s">
        <v>858</v>
      </c>
      <c r="C17" s="26" t="s">
        <v>24</v>
      </c>
      <c r="D17" s="26" t="s">
        <v>23</v>
      </c>
      <c r="E17" s="26" t="s">
        <v>6</v>
      </c>
      <c r="F17" s="35">
        <v>240000</v>
      </c>
      <c r="G17" s="26">
        <v>100</v>
      </c>
      <c r="H17" s="36">
        <v>60000</v>
      </c>
      <c r="I17" s="37">
        <v>59290.55</v>
      </c>
      <c r="J17" s="30">
        <v>98.817583333333332</v>
      </c>
      <c r="K17" s="30">
        <v>89.728558333333325</v>
      </c>
    </row>
    <row r="18" spans="1:11" ht="42.75" x14ac:dyDescent="0.3">
      <c r="A18" s="64" t="s">
        <v>857</v>
      </c>
      <c r="B18" s="26" t="s">
        <v>856</v>
      </c>
      <c r="C18" s="26" t="s">
        <v>8</v>
      </c>
      <c r="D18" s="26" t="s">
        <v>7</v>
      </c>
      <c r="E18" s="26" t="s">
        <v>6</v>
      </c>
      <c r="F18" s="33">
        <v>769</v>
      </c>
      <c r="G18" s="26">
        <v>100</v>
      </c>
      <c r="H18" s="28">
        <f>SUM(H19:H28)</f>
        <v>200</v>
      </c>
      <c r="I18" s="33">
        <v>166</v>
      </c>
      <c r="J18" s="30">
        <v>83</v>
      </c>
      <c r="K18" s="30">
        <v>109.10273081924578</v>
      </c>
    </row>
    <row r="19" spans="1:11" ht="42.75" x14ac:dyDescent="0.3">
      <c r="A19" s="64" t="s">
        <v>855</v>
      </c>
      <c r="B19" s="26" t="s">
        <v>854</v>
      </c>
      <c r="C19" s="26" t="s">
        <v>8</v>
      </c>
      <c r="D19" s="26" t="s">
        <v>7</v>
      </c>
      <c r="E19" s="26" t="s">
        <v>6</v>
      </c>
      <c r="F19" s="33">
        <v>89</v>
      </c>
      <c r="G19" s="26">
        <v>100</v>
      </c>
      <c r="H19" s="32">
        <v>22</v>
      </c>
      <c r="I19" s="29">
        <v>16</v>
      </c>
      <c r="J19" s="30">
        <v>72.727272727272734</v>
      </c>
      <c r="K19" s="30">
        <v>58.426966292134829</v>
      </c>
    </row>
    <row r="20" spans="1:11" ht="42.75" x14ac:dyDescent="0.3">
      <c r="A20" s="64" t="s">
        <v>853</v>
      </c>
      <c r="B20" s="26" t="s">
        <v>852</v>
      </c>
      <c r="C20" s="26" t="s">
        <v>8</v>
      </c>
      <c r="D20" s="26" t="s">
        <v>7</v>
      </c>
      <c r="E20" s="26" t="s">
        <v>6</v>
      </c>
      <c r="F20" s="33">
        <v>40</v>
      </c>
      <c r="G20" s="26">
        <v>100</v>
      </c>
      <c r="H20" s="32">
        <v>12</v>
      </c>
      <c r="I20" s="29">
        <v>6</v>
      </c>
      <c r="J20" s="30">
        <v>50</v>
      </c>
      <c r="K20" s="30">
        <v>82.5</v>
      </c>
    </row>
    <row r="21" spans="1:11" ht="42.75" x14ac:dyDescent="0.3">
      <c r="A21" s="64" t="s">
        <v>851</v>
      </c>
      <c r="B21" s="26" t="s">
        <v>850</v>
      </c>
      <c r="C21" s="26" t="s">
        <v>8</v>
      </c>
      <c r="D21" s="26" t="s">
        <v>7</v>
      </c>
      <c r="E21" s="26" t="s">
        <v>6</v>
      </c>
      <c r="F21" s="33">
        <v>70</v>
      </c>
      <c r="G21" s="26">
        <v>100</v>
      </c>
      <c r="H21" s="32">
        <v>20</v>
      </c>
      <c r="I21" s="29">
        <v>24</v>
      </c>
      <c r="J21" s="30">
        <v>120</v>
      </c>
      <c r="K21" s="30">
        <v>112.85714285714286</v>
      </c>
    </row>
    <row r="22" spans="1:11" ht="42.75" x14ac:dyDescent="0.3">
      <c r="A22" s="64" t="s">
        <v>849</v>
      </c>
      <c r="B22" s="26" t="s">
        <v>848</v>
      </c>
      <c r="C22" s="26" t="s">
        <v>8</v>
      </c>
      <c r="D22" s="26" t="s">
        <v>7</v>
      </c>
      <c r="E22" s="26" t="s">
        <v>6</v>
      </c>
      <c r="F22" s="33">
        <v>35</v>
      </c>
      <c r="G22" s="26">
        <v>100</v>
      </c>
      <c r="H22" s="32">
        <v>6</v>
      </c>
      <c r="I22" s="29">
        <v>12</v>
      </c>
      <c r="J22" s="30">
        <v>200</v>
      </c>
      <c r="K22" s="30">
        <v>165.71428571428572</v>
      </c>
    </row>
    <row r="23" spans="1:11" ht="42.75" x14ac:dyDescent="0.3">
      <c r="A23" s="64" t="s">
        <v>847</v>
      </c>
      <c r="B23" s="26" t="s">
        <v>846</v>
      </c>
      <c r="C23" s="26" t="s">
        <v>8</v>
      </c>
      <c r="D23" s="26" t="s">
        <v>7</v>
      </c>
      <c r="E23" s="26" t="s">
        <v>6</v>
      </c>
      <c r="F23" s="33">
        <v>30</v>
      </c>
      <c r="G23" s="26">
        <v>100</v>
      </c>
      <c r="H23" s="32">
        <v>5</v>
      </c>
      <c r="I23" s="29">
        <v>2</v>
      </c>
      <c r="J23" s="30">
        <v>40</v>
      </c>
      <c r="K23" s="30">
        <v>130</v>
      </c>
    </row>
    <row r="24" spans="1:11" ht="42.75" x14ac:dyDescent="0.3">
      <c r="A24" s="64" t="s">
        <v>845</v>
      </c>
      <c r="B24" s="26" t="s">
        <v>844</v>
      </c>
      <c r="C24" s="26" t="s">
        <v>8</v>
      </c>
      <c r="D24" s="26" t="s">
        <v>7</v>
      </c>
      <c r="E24" s="26" t="s">
        <v>6</v>
      </c>
      <c r="F24" s="33">
        <v>7</v>
      </c>
      <c r="G24" s="26">
        <v>100</v>
      </c>
      <c r="H24" s="32">
        <v>0</v>
      </c>
      <c r="I24" s="29">
        <v>2</v>
      </c>
      <c r="J24" s="30">
        <v>0</v>
      </c>
      <c r="K24" s="30">
        <v>100</v>
      </c>
    </row>
    <row r="25" spans="1:11" ht="42.75" x14ac:dyDescent="0.3">
      <c r="A25" s="64" t="s">
        <v>843</v>
      </c>
      <c r="B25" s="26" t="s">
        <v>842</v>
      </c>
      <c r="C25" s="26" t="s">
        <v>8</v>
      </c>
      <c r="D25" s="26" t="s">
        <v>7</v>
      </c>
      <c r="E25" s="26" t="s">
        <v>6</v>
      </c>
      <c r="F25" s="33">
        <v>28</v>
      </c>
      <c r="G25" s="26">
        <v>100</v>
      </c>
      <c r="H25" s="32">
        <v>7</v>
      </c>
      <c r="I25" s="29">
        <v>8</v>
      </c>
      <c r="J25" s="30">
        <v>114.28571428571428</v>
      </c>
      <c r="K25" s="30">
        <v>100</v>
      </c>
    </row>
    <row r="26" spans="1:11" ht="57" x14ac:dyDescent="0.3">
      <c r="A26" s="64" t="s">
        <v>841</v>
      </c>
      <c r="B26" s="26" t="s">
        <v>840</v>
      </c>
      <c r="C26" s="26" t="s">
        <v>8</v>
      </c>
      <c r="D26" s="26" t="s">
        <v>7</v>
      </c>
      <c r="E26" s="26" t="s">
        <v>6</v>
      </c>
      <c r="F26" s="33">
        <v>280</v>
      </c>
      <c r="G26" s="26">
        <v>100</v>
      </c>
      <c r="H26" s="32">
        <v>80</v>
      </c>
      <c r="I26" s="29">
        <v>65</v>
      </c>
      <c r="J26" s="30">
        <v>81.25</v>
      </c>
      <c r="K26" s="30">
        <v>101.07142857142857</v>
      </c>
    </row>
    <row r="27" spans="1:11" ht="57" x14ac:dyDescent="0.3">
      <c r="A27" s="64" t="s">
        <v>839</v>
      </c>
      <c r="B27" s="26" t="s">
        <v>838</v>
      </c>
      <c r="C27" s="26" t="s">
        <v>8</v>
      </c>
      <c r="D27" s="26" t="s">
        <v>7</v>
      </c>
      <c r="E27" s="26" t="s">
        <v>6</v>
      </c>
      <c r="F27" s="33">
        <v>162</v>
      </c>
      <c r="G27" s="26">
        <v>100</v>
      </c>
      <c r="H27" s="32">
        <v>44</v>
      </c>
      <c r="I27" s="29">
        <v>25</v>
      </c>
      <c r="J27" s="30">
        <v>56.81818181818182</v>
      </c>
      <c r="K27" s="30">
        <v>146.2962962962963</v>
      </c>
    </row>
    <row r="28" spans="1:11" ht="85.5" x14ac:dyDescent="0.3">
      <c r="A28" s="64" t="s">
        <v>837</v>
      </c>
      <c r="B28" s="26" t="s">
        <v>836</v>
      </c>
      <c r="C28" s="26" t="s">
        <v>8</v>
      </c>
      <c r="D28" s="26" t="s">
        <v>7</v>
      </c>
      <c r="E28" s="26" t="s">
        <v>6</v>
      </c>
      <c r="F28" s="33">
        <v>28</v>
      </c>
      <c r="G28" s="26">
        <v>100</v>
      </c>
      <c r="H28" s="32">
        <v>4</v>
      </c>
      <c r="I28" s="29">
        <v>6</v>
      </c>
      <c r="J28" s="30">
        <v>150</v>
      </c>
      <c r="K28" s="30">
        <v>82.142857142857139</v>
      </c>
    </row>
    <row r="29" spans="1:11" ht="57" x14ac:dyDescent="0.3">
      <c r="A29" s="64" t="s">
        <v>835</v>
      </c>
      <c r="B29" s="26" t="s">
        <v>834</v>
      </c>
      <c r="C29" s="26" t="s">
        <v>24</v>
      </c>
      <c r="D29" s="26" t="s">
        <v>23</v>
      </c>
      <c r="E29" s="26" t="s">
        <v>6</v>
      </c>
      <c r="F29" s="38">
        <v>100</v>
      </c>
      <c r="G29" s="26">
        <v>100</v>
      </c>
      <c r="H29" s="39">
        <v>25</v>
      </c>
      <c r="I29" s="38">
        <v>0</v>
      </c>
      <c r="J29" s="40">
        <v>0</v>
      </c>
      <c r="K29" s="40">
        <v>47</v>
      </c>
    </row>
    <row r="30" spans="1:11" ht="99.75" x14ac:dyDescent="0.3">
      <c r="A30" s="64" t="s">
        <v>833</v>
      </c>
      <c r="B30" s="26" t="s">
        <v>832</v>
      </c>
      <c r="C30" s="26" t="s">
        <v>24</v>
      </c>
      <c r="D30" s="26" t="s">
        <v>23</v>
      </c>
      <c r="E30" s="26" t="s">
        <v>6</v>
      </c>
      <c r="F30" s="38">
        <v>190</v>
      </c>
      <c r="G30" s="26">
        <v>100</v>
      </c>
      <c r="H30" s="39">
        <f>SUM(H32)</f>
        <v>47</v>
      </c>
      <c r="I30" s="38">
        <v>104</v>
      </c>
      <c r="J30" s="40">
        <v>221.27659574468086</v>
      </c>
      <c r="K30" s="40">
        <v>149.21465968586386</v>
      </c>
    </row>
    <row r="31" spans="1:11" ht="57" x14ac:dyDescent="0.3">
      <c r="A31" s="64" t="s">
        <v>831</v>
      </c>
      <c r="B31" s="26" t="s">
        <v>830</v>
      </c>
      <c r="C31" s="26" t="s">
        <v>8</v>
      </c>
      <c r="D31" s="26" t="s">
        <v>7</v>
      </c>
      <c r="E31" s="26" t="s">
        <v>6</v>
      </c>
      <c r="F31" s="38">
        <v>190</v>
      </c>
      <c r="G31" s="26">
        <v>100</v>
      </c>
      <c r="H31" s="39">
        <v>47</v>
      </c>
      <c r="I31" s="38">
        <v>104</v>
      </c>
      <c r="J31" s="40">
        <v>221.27659574468086</v>
      </c>
      <c r="K31" s="40">
        <v>149.21465968586386</v>
      </c>
    </row>
    <row r="32" spans="1:11" ht="42.75" x14ac:dyDescent="0.3">
      <c r="A32" s="64" t="s">
        <v>829</v>
      </c>
      <c r="B32" s="26" t="s">
        <v>828</v>
      </c>
      <c r="C32" s="26" t="s">
        <v>8</v>
      </c>
      <c r="D32" s="26" t="s">
        <v>7</v>
      </c>
      <c r="E32" s="26" t="s">
        <v>6</v>
      </c>
      <c r="F32" s="38">
        <v>190</v>
      </c>
      <c r="G32" s="26">
        <v>100</v>
      </c>
      <c r="H32" s="39">
        <v>47</v>
      </c>
      <c r="I32" s="38">
        <v>104</v>
      </c>
      <c r="J32" s="40">
        <v>221.27659574468086</v>
      </c>
      <c r="K32" s="40">
        <v>149.21465968586386</v>
      </c>
    </row>
    <row r="33" spans="1:11" ht="85.5" x14ac:dyDescent="0.3">
      <c r="A33" s="65" t="s">
        <v>827</v>
      </c>
      <c r="B33" s="33" t="s">
        <v>826</v>
      </c>
      <c r="C33" s="26" t="s">
        <v>24</v>
      </c>
      <c r="D33" s="26" t="s">
        <v>23</v>
      </c>
      <c r="E33" s="26" t="s">
        <v>6</v>
      </c>
      <c r="F33" s="27">
        <v>239319</v>
      </c>
      <c r="G33" s="26">
        <v>100</v>
      </c>
      <c r="H33" s="41">
        <f>SUM(H35:H43)</f>
        <v>65280</v>
      </c>
      <c r="I33" s="27">
        <v>44256</v>
      </c>
      <c r="J33" s="30">
        <v>67.794117647058826</v>
      </c>
      <c r="K33" s="30">
        <v>78.436887482812949</v>
      </c>
    </row>
    <row r="34" spans="1:11" ht="85.5" x14ac:dyDescent="0.3">
      <c r="A34" s="65" t="s">
        <v>827</v>
      </c>
      <c r="B34" s="33" t="s">
        <v>826</v>
      </c>
      <c r="C34" s="26" t="s">
        <v>24</v>
      </c>
      <c r="D34" s="26" t="s">
        <v>23</v>
      </c>
      <c r="E34" s="26" t="s">
        <v>6</v>
      </c>
      <c r="F34" s="27">
        <v>239319</v>
      </c>
      <c r="G34" s="26">
        <v>100</v>
      </c>
      <c r="H34" s="41">
        <f>SUM(H35:H43)</f>
        <v>65280</v>
      </c>
      <c r="I34" s="27">
        <v>44256</v>
      </c>
      <c r="J34" s="30">
        <v>67.794117647058826</v>
      </c>
      <c r="K34" s="30">
        <v>78.436887482812949</v>
      </c>
    </row>
    <row r="35" spans="1:11" ht="57" x14ac:dyDescent="0.3">
      <c r="A35" s="65" t="s">
        <v>825</v>
      </c>
      <c r="B35" s="33" t="s">
        <v>824</v>
      </c>
      <c r="C35" s="26" t="s">
        <v>8</v>
      </c>
      <c r="D35" s="26" t="s">
        <v>7</v>
      </c>
      <c r="E35" s="26" t="s">
        <v>6</v>
      </c>
      <c r="F35" s="27">
        <f>SUM(F44+F45+F46+F47+F48+F49+F50+F51)</f>
        <v>206500</v>
      </c>
      <c r="G35" s="26">
        <v>100</v>
      </c>
      <c r="H35" s="41">
        <f>SUM(H44:H51)</f>
        <v>56766</v>
      </c>
      <c r="I35" s="27">
        <v>34558</v>
      </c>
      <c r="J35" s="30">
        <v>60.877990346334073</v>
      </c>
      <c r="K35" s="30">
        <v>73.898789346246971</v>
      </c>
    </row>
    <row r="36" spans="1:11" ht="42.75" x14ac:dyDescent="0.3">
      <c r="A36" s="65" t="s">
        <v>823</v>
      </c>
      <c r="B36" s="33" t="s">
        <v>822</v>
      </c>
      <c r="C36" s="26" t="s">
        <v>8</v>
      </c>
      <c r="D36" s="26" t="s">
        <v>7</v>
      </c>
      <c r="E36" s="26" t="s">
        <v>6</v>
      </c>
      <c r="F36" s="27">
        <f>SUM(F52+F53+F54+F55)</f>
        <v>10680</v>
      </c>
      <c r="G36" s="26">
        <v>100</v>
      </c>
      <c r="H36" s="41">
        <f>SUM(H52:H55)</f>
        <v>2105</v>
      </c>
      <c r="I36" s="27">
        <v>3652</v>
      </c>
      <c r="J36" s="30">
        <v>173.49168646080759</v>
      </c>
      <c r="K36" s="30">
        <v>79.915730337078656</v>
      </c>
    </row>
    <row r="37" spans="1:11" ht="42.75" x14ac:dyDescent="0.3">
      <c r="A37" s="65" t="s">
        <v>821</v>
      </c>
      <c r="B37" s="33" t="s">
        <v>820</v>
      </c>
      <c r="C37" s="26" t="s">
        <v>8</v>
      </c>
      <c r="D37" s="26" t="s">
        <v>7</v>
      </c>
      <c r="E37" s="26" t="s">
        <v>6</v>
      </c>
      <c r="F37" s="27">
        <f>SUM(F56+F57+F58+F59+F60+F61+F62+F63)</f>
        <v>1357</v>
      </c>
      <c r="G37" s="26">
        <v>100</v>
      </c>
      <c r="H37" s="41">
        <f>SUM(H56:H63)</f>
        <v>604</v>
      </c>
      <c r="I37" s="27">
        <v>542</v>
      </c>
      <c r="J37" s="30">
        <v>89.735099337748352</v>
      </c>
      <c r="K37" s="30">
        <v>123.80250552689758</v>
      </c>
    </row>
    <row r="38" spans="1:11" ht="57" x14ac:dyDescent="0.3">
      <c r="A38" s="65" t="s">
        <v>819</v>
      </c>
      <c r="B38" s="33" t="s">
        <v>818</v>
      </c>
      <c r="C38" s="26" t="s">
        <v>8</v>
      </c>
      <c r="D38" s="26" t="s">
        <v>7</v>
      </c>
      <c r="E38" s="26" t="s">
        <v>6</v>
      </c>
      <c r="F38" s="27">
        <f>SUM(F64+F65+F66+F67+F68+F69+F70+F71+F72+F73)</f>
        <v>3990</v>
      </c>
      <c r="G38" s="26">
        <v>100</v>
      </c>
      <c r="H38" s="41">
        <f>SUM(H64:H73)</f>
        <v>866</v>
      </c>
      <c r="I38" s="27">
        <v>971</v>
      </c>
      <c r="J38" s="30">
        <v>112.12471131639722</v>
      </c>
      <c r="K38" s="30">
        <v>132.18289085545723</v>
      </c>
    </row>
    <row r="39" spans="1:11" ht="42.75" x14ac:dyDescent="0.3">
      <c r="A39" s="65" t="s">
        <v>817</v>
      </c>
      <c r="B39" s="33" t="s">
        <v>816</v>
      </c>
      <c r="C39" s="26" t="s">
        <v>8</v>
      </c>
      <c r="D39" s="26" t="s">
        <v>7</v>
      </c>
      <c r="E39" s="26" t="s">
        <v>6</v>
      </c>
      <c r="F39" s="27">
        <f>SUM(F74+F75+F76)</f>
        <v>11651</v>
      </c>
      <c r="G39" s="26">
        <v>100</v>
      </c>
      <c r="H39" s="41">
        <f>SUM(H74:H76)</f>
        <v>3806</v>
      </c>
      <c r="I39" s="27">
        <v>2931</v>
      </c>
      <c r="J39" s="30">
        <v>77.009984235417761</v>
      </c>
      <c r="K39" s="30">
        <v>123.94644236546219</v>
      </c>
    </row>
    <row r="40" spans="1:11" ht="42.75" x14ac:dyDescent="0.3">
      <c r="A40" s="65" t="s">
        <v>815</v>
      </c>
      <c r="B40" s="33" t="s">
        <v>814</v>
      </c>
      <c r="C40" s="26" t="s">
        <v>8</v>
      </c>
      <c r="D40" s="26" t="s">
        <v>7</v>
      </c>
      <c r="E40" s="26" t="s">
        <v>6</v>
      </c>
      <c r="F40" s="27">
        <f>SUM(F77+F78+F79+F80+F81+F82)</f>
        <v>1150</v>
      </c>
      <c r="G40" s="26">
        <v>100</v>
      </c>
      <c r="H40" s="41">
        <f>SUM(H77:H82)</f>
        <v>283</v>
      </c>
      <c r="I40" s="27">
        <v>403</v>
      </c>
      <c r="J40" s="30">
        <v>142.40282685512366</v>
      </c>
      <c r="K40" s="30">
        <v>100.69565217391305</v>
      </c>
    </row>
    <row r="41" spans="1:11" ht="42.75" x14ac:dyDescent="0.3">
      <c r="A41" s="65" t="s">
        <v>813</v>
      </c>
      <c r="B41" s="33" t="s">
        <v>812</v>
      </c>
      <c r="C41" s="26" t="s">
        <v>8</v>
      </c>
      <c r="D41" s="26" t="s">
        <v>7</v>
      </c>
      <c r="E41" s="26" t="s">
        <v>6</v>
      </c>
      <c r="F41" s="27">
        <f>SUM(F83+F84+F85)</f>
        <v>1885</v>
      </c>
      <c r="G41" s="26">
        <v>100</v>
      </c>
      <c r="H41" s="41">
        <f>SUM(H83:H85)</f>
        <v>379</v>
      </c>
      <c r="I41" s="27">
        <v>557</v>
      </c>
      <c r="J41" s="30">
        <v>146.96569920844325</v>
      </c>
      <c r="K41" s="30">
        <v>123.9787798408488</v>
      </c>
    </row>
    <row r="42" spans="1:11" ht="42.75" x14ac:dyDescent="0.3">
      <c r="A42" s="65" t="s">
        <v>811</v>
      </c>
      <c r="B42" s="33" t="s">
        <v>810</v>
      </c>
      <c r="C42" s="26" t="s">
        <v>8</v>
      </c>
      <c r="D42" s="26" t="s">
        <v>7</v>
      </c>
      <c r="E42" s="26" t="s">
        <v>6</v>
      </c>
      <c r="F42" s="27">
        <f>SUM(F86+F87+F88+F89+F90+F91+F92)</f>
        <v>1192</v>
      </c>
      <c r="G42" s="26">
        <v>100</v>
      </c>
      <c r="H42" s="41">
        <f>SUM(H86:H91)</f>
        <v>239</v>
      </c>
      <c r="I42" s="27">
        <v>257</v>
      </c>
      <c r="J42" s="30">
        <v>107.53138075313808</v>
      </c>
      <c r="K42" s="30">
        <v>106.37583892617451</v>
      </c>
    </row>
    <row r="43" spans="1:11" ht="42.75" x14ac:dyDescent="0.3">
      <c r="A43" s="65" t="s">
        <v>809</v>
      </c>
      <c r="B43" s="33" t="s">
        <v>808</v>
      </c>
      <c r="C43" s="26" t="s">
        <v>8</v>
      </c>
      <c r="D43" s="26" t="s">
        <v>7</v>
      </c>
      <c r="E43" s="26" t="s">
        <v>6</v>
      </c>
      <c r="F43" s="33">
        <v>914</v>
      </c>
      <c r="G43" s="26">
        <v>100</v>
      </c>
      <c r="H43" s="41">
        <f>SUM(H93:H98)</f>
        <v>232</v>
      </c>
      <c r="I43" s="27">
        <v>385</v>
      </c>
      <c r="J43" s="30">
        <v>165.94827586206898</v>
      </c>
      <c r="K43" s="30">
        <v>135.24027459954232</v>
      </c>
    </row>
    <row r="44" spans="1:11" ht="28.5" x14ac:dyDescent="0.3">
      <c r="A44" s="66" t="s">
        <v>807</v>
      </c>
      <c r="B44" s="28" t="s">
        <v>806</v>
      </c>
      <c r="C44" s="26" t="s">
        <v>8</v>
      </c>
      <c r="D44" s="26" t="s">
        <v>7</v>
      </c>
      <c r="E44" s="26" t="s">
        <v>6</v>
      </c>
      <c r="F44" s="27">
        <v>170000</v>
      </c>
      <c r="G44" s="26">
        <v>100</v>
      </c>
      <c r="H44" s="42">
        <v>49000</v>
      </c>
      <c r="I44" s="43">
        <v>27000</v>
      </c>
      <c r="J44" s="30">
        <v>55.102040816326522</v>
      </c>
      <c r="K44" s="30">
        <v>67.058823529411754</v>
      </c>
    </row>
    <row r="45" spans="1:11" ht="42.75" x14ac:dyDescent="0.3">
      <c r="A45" s="66" t="s">
        <v>805</v>
      </c>
      <c r="B45" s="28" t="s">
        <v>804</v>
      </c>
      <c r="C45" s="26" t="s">
        <v>8</v>
      </c>
      <c r="D45" s="26" t="s">
        <v>7</v>
      </c>
      <c r="E45" s="26" t="s">
        <v>6</v>
      </c>
      <c r="F45" s="27">
        <v>1000</v>
      </c>
      <c r="G45" s="26">
        <v>100</v>
      </c>
      <c r="H45" s="42">
        <v>452</v>
      </c>
      <c r="I45" s="43">
        <v>480</v>
      </c>
      <c r="J45" s="30">
        <v>106.19469026548674</v>
      </c>
      <c r="K45" s="30">
        <v>160</v>
      </c>
    </row>
    <row r="46" spans="1:11" ht="42.75" x14ac:dyDescent="0.3">
      <c r="A46" s="66" t="s">
        <v>803</v>
      </c>
      <c r="B46" s="28" t="s">
        <v>802</v>
      </c>
      <c r="C46" s="26" t="s">
        <v>8</v>
      </c>
      <c r="D46" s="26" t="s">
        <v>7</v>
      </c>
      <c r="E46" s="26" t="s">
        <v>6</v>
      </c>
      <c r="F46" s="27">
        <v>10000</v>
      </c>
      <c r="G46" s="26">
        <v>100</v>
      </c>
      <c r="H46" s="42">
        <v>2970</v>
      </c>
      <c r="I46" s="43">
        <v>3045</v>
      </c>
      <c r="J46" s="30">
        <v>102.52525252525253</v>
      </c>
      <c r="K46" s="30">
        <v>101.49999999999999</v>
      </c>
    </row>
    <row r="47" spans="1:11" ht="42.75" x14ac:dyDescent="0.3">
      <c r="A47" s="66" t="s">
        <v>801</v>
      </c>
      <c r="B47" s="28" t="s">
        <v>800</v>
      </c>
      <c r="C47" s="26" t="s">
        <v>8</v>
      </c>
      <c r="D47" s="26" t="s">
        <v>7</v>
      </c>
      <c r="E47" s="26" t="s">
        <v>6</v>
      </c>
      <c r="F47" s="33">
        <v>200</v>
      </c>
      <c r="G47" s="26">
        <v>100</v>
      </c>
      <c r="H47" s="42">
        <v>32</v>
      </c>
      <c r="I47" s="43">
        <v>120</v>
      </c>
      <c r="J47" s="30">
        <v>375</v>
      </c>
      <c r="K47" s="30">
        <v>200</v>
      </c>
    </row>
    <row r="48" spans="1:11" ht="57" x14ac:dyDescent="0.3">
      <c r="A48" s="66" t="s">
        <v>799</v>
      </c>
      <c r="B48" s="28" t="s">
        <v>798</v>
      </c>
      <c r="C48" s="26" t="s">
        <v>8</v>
      </c>
      <c r="D48" s="26" t="s">
        <v>7</v>
      </c>
      <c r="E48" s="26" t="s">
        <v>6</v>
      </c>
      <c r="F48" s="27">
        <v>1600</v>
      </c>
      <c r="G48" s="26">
        <v>100</v>
      </c>
      <c r="H48" s="42">
        <v>373</v>
      </c>
      <c r="I48" s="43">
        <v>933</v>
      </c>
      <c r="J48" s="30">
        <v>250.13404825737265</v>
      </c>
      <c r="K48" s="30">
        <v>129.3125</v>
      </c>
    </row>
    <row r="49" spans="1:11" ht="57" x14ac:dyDescent="0.3">
      <c r="A49" s="66" t="s">
        <v>797</v>
      </c>
      <c r="B49" s="28" t="s">
        <v>796</v>
      </c>
      <c r="C49" s="26" t="s">
        <v>8</v>
      </c>
      <c r="D49" s="26" t="s">
        <v>7</v>
      </c>
      <c r="E49" s="26" t="s">
        <v>6</v>
      </c>
      <c r="F49" s="27">
        <v>1500</v>
      </c>
      <c r="G49" s="26">
        <v>100</v>
      </c>
      <c r="H49" s="42">
        <v>450</v>
      </c>
      <c r="I49" s="43">
        <v>430</v>
      </c>
      <c r="J49" s="30">
        <v>95.555555555555557</v>
      </c>
      <c r="K49" s="30">
        <v>98.666666666666671</v>
      </c>
    </row>
    <row r="50" spans="1:11" ht="57" x14ac:dyDescent="0.3">
      <c r="A50" s="66" t="s">
        <v>795</v>
      </c>
      <c r="B50" s="28" t="s">
        <v>794</v>
      </c>
      <c r="C50" s="26" t="s">
        <v>8</v>
      </c>
      <c r="D50" s="26" t="s">
        <v>7</v>
      </c>
      <c r="E50" s="26" t="s">
        <v>6</v>
      </c>
      <c r="F50" s="27">
        <v>20400</v>
      </c>
      <c r="G50" s="26">
        <v>100</v>
      </c>
      <c r="H50" s="42">
        <v>3236</v>
      </c>
      <c r="I50" s="43">
        <v>2300</v>
      </c>
      <c r="J50" s="30">
        <v>71.075401730531524</v>
      </c>
      <c r="K50" s="30">
        <v>103.82352941176471</v>
      </c>
    </row>
    <row r="51" spans="1:11" ht="42.75" x14ac:dyDescent="0.3">
      <c r="A51" s="66" t="s">
        <v>793</v>
      </c>
      <c r="B51" s="28" t="s">
        <v>792</v>
      </c>
      <c r="C51" s="26" t="s">
        <v>8</v>
      </c>
      <c r="D51" s="26" t="s">
        <v>7</v>
      </c>
      <c r="E51" s="26" t="s">
        <v>6</v>
      </c>
      <c r="F51" s="27">
        <v>1800</v>
      </c>
      <c r="G51" s="26">
        <v>100</v>
      </c>
      <c r="H51" s="42">
        <v>253</v>
      </c>
      <c r="I51" s="43">
        <v>250</v>
      </c>
      <c r="J51" s="30">
        <v>98.814229249011859</v>
      </c>
      <c r="K51" s="30">
        <v>95.666666666666671</v>
      </c>
    </row>
    <row r="52" spans="1:11" ht="42.75" x14ac:dyDescent="0.3">
      <c r="A52" s="66" t="s">
        <v>791</v>
      </c>
      <c r="B52" s="28" t="s">
        <v>790</v>
      </c>
      <c r="C52" s="26" t="s">
        <v>8</v>
      </c>
      <c r="D52" s="26" t="s">
        <v>7</v>
      </c>
      <c r="E52" s="26" t="s">
        <v>6</v>
      </c>
      <c r="F52" s="27">
        <v>2900</v>
      </c>
      <c r="G52" s="26">
        <v>100</v>
      </c>
      <c r="H52" s="42">
        <v>546</v>
      </c>
      <c r="I52" s="43">
        <v>1028</v>
      </c>
      <c r="J52" s="30">
        <v>188.27838827838826</v>
      </c>
      <c r="K52" s="30">
        <v>84.034482758620683</v>
      </c>
    </row>
    <row r="53" spans="1:11" ht="42.75" x14ac:dyDescent="0.3">
      <c r="A53" s="66" t="s">
        <v>789</v>
      </c>
      <c r="B53" s="28" t="s">
        <v>788</v>
      </c>
      <c r="C53" s="26" t="s">
        <v>8</v>
      </c>
      <c r="D53" s="26" t="s">
        <v>7</v>
      </c>
      <c r="E53" s="26" t="s">
        <v>6</v>
      </c>
      <c r="F53" s="27">
        <v>2900</v>
      </c>
      <c r="G53" s="26">
        <v>100</v>
      </c>
      <c r="H53" s="42">
        <v>546</v>
      </c>
      <c r="I53" s="43">
        <v>1028</v>
      </c>
      <c r="J53" s="30">
        <v>188.27838827838826</v>
      </c>
      <c r="K53" s="30">
        <v>84.034482758620683</v>
      </c>
    </row>
    <row r="54" spans="1:11" ht="42.75" x14ac:dyDescent="0.3">
      <c r="A54" s="66" t="s">
        <v>787</v>
      </c>
      <c r="B54" s="28" t="s">
        <v>786</v>
      </c>
      <c r="C54" s="26" t="s">
        <v>8</v>
      </c>
      <c r="D54" s="26" t="s">
        <v>7</v>
      </c>
      <c r="E54" s="26" t="s">
        <v>6</v>
      </c>
      <c r="F54" s="27">
        <v>4500</v>
      </c>
      <c r="G54" s="26">
        <v>100</v>
      </c>
      <c r="H54" s="42">
        <v>969</v>
      </c>
      <c r="I54" s="43">
        <v>1551</v>
      </c>
      <c r="J54" s="30">
        <v>160.06191950464398</v>
      </c>
      <c r="K54" s="30">
        <v>78.266666666666666</v>
      </c>
    </row>
    <row r="55" spans="1:11" ht="42.75" x14ac:dyDescent="0.3">
      <c r="A55" s="66" t="s">
        <v>785</v>
      </c>
      <c r="B55" s="28" t="s">
        <v>784</v>
      </c>
      <c r="C55" s="26" t="s">
        <v>8</v>
      </c>
      <c r="D55" s="26" t="s">
        <v>7</v>
      </c>
      <c r="E55" s="26" t="s">
        <v>6</v>
      </c>
      <c r="F55" s="33">
        <v>380</v>
      </c>
      <c r="G55" s="26">
        <v>100</v>
      </c>
      <c r="H55" s="42">
        <v>44</v>
      </c>
      <c r="I55" s="43">
        <v>45</v>
      </c>
      <c r="J55" s="30">
        <v>102.27272727272727</v>
      </c>
      <c r="K55" s="30">
        <v>36.578947368421055</v>
      </c>
    </row>
    <row r="56" spans="1:11" ht="42.75" x14ac:dyDescent="0.3">
      <c r="A56" s="66" t="s">
        <v>783</v>
      </c>
      <c r="B56" s="28" t="s">
        <v>782</v>
      </c>
      <c r="C56" s="26" t="s">
        <v>8</v>
      </c>
      <c r="D56" s="26" t="s">
        <v>7</v>
      </c>
      <c r="E56" s="26" t="s">
        <v>6</v>
      </c>
      <c r="F56" s="27">
        <v>1350</v>
      </c>
      <c r="G56" s="26">
        <v>100</v>
      </c>
      <c r="H56" s="42">
        <v>602</v>
      </c>
      <c r="I56" s="43">
        <v>540</v>
      </c>
      <c r="J56" s="30">
        <v>89.700996677740861</v>
      </c>
      <c r="K56" s="30">
        <v>124</v>
      </c>
    </row>
    <row r="57" spans="1:11" ht="57" x14ac:dyDescent="0.3">
      <c r="A57" s="66" t="s">
        <v>781</v>
      </c>
      <c r="B57" s="28" t="s">
        <v>780</v>
      </c>
      <c r="C57" s="26" t="s">
        <v>8</v>
      </c>
      <c r="D57" s="26" t="s">
        <v>7</v>
      </c>
      <c r="E57" s="26" t="s">
        <v>6</v>
      </c>
      <c r="F57" s="33">
        <v>1</v>
      </c>
      <c r="G57" s="26">
        <v>100</v>
      </c>
      <c r="H57" s="42">
        <v>0</v>
      </c>
      <c r="I57" s="43">
        <v>0</v>
      </c>
      <c r="J57" s="30">
        <v>0</v>
      </c>
      <c r="K57" s="30">
        <v>100</v>
      </c>
    </row>
    <row r="58" spans="1:11" ht="42.75" x14ac:dyDescent="0.3">
      <c r="A58" s="66" t="s">
        <v>779</v>
      </c>
      <c r="B58" s="28" t="s">
        <v>778</v>
      </c>
      <c r="C58" s="26" t="s">
        <v>8</v>
      </c>
      <c r="D58" s="26" t="s">
        <v>7</v>
      </c>
      <c r="E58" s="26" t="s">
        <v>6</v>
      </c>
      <c r="F58" s="33">
        <v>1</v>
      </c>
      <c r="G58" s="26">
        <v>100</v>
      </c>
      <c r="H58" s="42">
        <v>0</v>
      </c>
      <c r="I58" s="43">
        <v>0</v>
      </c>
      <c r="J58" s="30">
        <v>0</v>
      </c>
      <c r="K58" s="30">
        <v>100</v>
      </c>
    </row>
    <row r="59" spans="1:11" ht="71.25" x14ac:dyDescent="0.3">
      <c r="A59" s="66" t="s">
        <v>777</v>
      </c>
      <c r="B59" s="28" t="s">
        <v>776</v>
      </c>
      <c r="C59" s="26" t="s">
        <v>8</v>
      </c>
      <c r="D59" s="26" t="s">
        <v>7</v>
      </c>
      <c r="E59" s="26" t="s">
        <v>6</v>
      </c>
      <c r="F59" s="33">
        <v>1</v>
      </c>
      <c r="G59" s="26">
        <v>100</v>
      </c>
      <c r="H59" s="42">
        <v>0</v>
      </c>
      <c r="I59" s="43">
        <v>0</v>
      </c>
      <c r="J59" s="30">
        <v>0</v>
      </c>
      <c r="K59" s="30">
        <v>100</v>
      </c>
    </row>
    <row r="60" spans="1:11" ht="85.5" x14ac:dyDescent="0.3">
      <c r="A60" s="66" t="s">
        <v>775</v>
      </c>
      <c r="B60" s="28" t="s">
        <v>774</v>
      </c>
      <c r="C60" s="26" t="s">
        <v>8</v>
      </c>
      <c r="D60" s="26" t="s">
        <v>7</v>
      </c>
      <c r="E60" s="26" t="s">
        <v>6</v>
      </c>
      <c r="F60" s="33">
        <v>1</v>
      </c>
      <c r="G60" s="26">
        <v>100</v>
      </c>
      <c r="H60" s="42">
        <v>1</v>
      </c>
      <c r="I60" s="43">
        <v>0</v>
      </c>
      <c r="J60" s="30">
        <v>0</v>
      </c>
      <c r="K60" s="30">
        <v>100</v>
      </c>
    </row>
    <row r="61" spans="1:11" ht="71.25" x14ac:dyDescent="0.3">
      <c r="A61" s="66" t="s">
        <v>773</v>
      </c>
      <c r="B61" s="28" t="s">
        <v>772</v>
      </c>
      <c r="C61" s="26" t="s">
        <v>8</v>
      </c>
      <c r="D61" s="26" t="s">
        <v>7</v>
      </c>
      <c r="E61" s="26" t="s">
        <v>6</v>
      </c>
      <c r="F61" s="33">
        <v>1</v>
      </c>
      <c r="G61" s="26">
        <v>100</v>
      </c>
      <c r="H61" s="42">
        <v>0</v>
      </c>
      <c r="I61" s="43">
        <v>1</v>
      </c>
      <c r="J61" s="30">
        <v>0</v>
      </c>
      <c r="K61" s="30">
        <v>100</v>
      </c>
    </row>
    <row r="62" spans="1:11" ht="57" x14ac:dyDescent="0.3">
      <c r="A62" s="66" t="s">
        <v>771</v>
      </c>
      <c r="B62" s="28" t="s">
        <v>770</v>
      </c>
      <c r="C62" s="26" t="s">
        <v>8</v>
      </c>
      <c r="D62" s="26" t="s">
        <v>7</v>
      </c>
      <c r="E62" s="26" t="s">
        <v>6</v>
      </c>
      <c r="F62" s="33">
        <v>1</v>
      </c>
      <c r="G62" s="26">
        <v>100</v>
      </c>
      <c r="H62" s="42">
        <v>1</v>
      </c>
      <c r="I62" s="43">
        <v>1</v>
      </c>
      <c r="J62" s="30">
        <v>100</v>
      </c>
      <c r="K62" s="30">
        <v>100</v>
      </c>
    </row>
    <row r="63" spans="1:11" ht="57" x14ac:dyDescent="0.3">
      <c r="A63" s="66" t="s">
        <v>769</v>
      </c>
      <c r="B63" s="28" t="s">
        <v>768</v>
      </c>
      <c r="C63" s="26" t="s">
        <v>8</v>
      </c>
      <c r="D63" s="26" t="s">
        <v>7</v>
      </c>
      <c r="E63" s="26" t="s">
        <v>6</v>
      </c>
      <c r="F63" s="33">
        <v>1</v>
      </c>
      <c r="G63" s="26">
        <v>100</v>
      </c>
      <c r="H63" s="42">
        <v>0</v>
      </c>
      <c r="I63" s="43">
        <v>0</v>
      </c>
      <c r="J63" s="30">
        <v>0</v>
      </c>
      <c r="K63" s="30">
        <v>0</v>
      </c>
    </row>
    <row r="64" spans="1:11" ht="42.75" x14ac:dyDescent="0.3">
      <c r="A64" s="66" t="s">
        <v>767</v>
      </c>
      <c r="B64" s="28" t="s">
        <v>766</v>
      </c>
      <c r="C64" s="26" t="s">
        <v>8</v>
      </c>
      <c r="D64" s="26" t="s">
        <v>7</v>
      </c>
      <c r="E64" s="26" t="s">
        <v>6</v>
      </c>
      <c r="F64" s="27">
        <v>1000</v>
      </c>
      <c r="G64" s="26">
        <v>100</v>
      </c>
      <c r="H64" s="42">
        <v>228</v>
      </c>
      <c r="I64" s="43">
        <v>186</v>
      </c>
      <c r="J64" s="30">
        <v>81.578947368421055</v>
      </c>
      <c r="K64" s="30">
        <v>105.2</v>
      </c>
    </row>
    <row r="65" spans="1:11" ht="42.75" x14ac:dyDescent="0.3">
      <c r="A65" s="66" t="s">
        <v>765</v>
      </c>
      <c r="B65" s="28" t="s">
        <v>764</v>
      </c>
      <c r="C65" s="26" t="s">
        <v>8</v>
      </c>
      <c r="D65" s="26" t="s">
        <v>7</v>
      </c>
      <c r="E65" s="26" t="s">
        <v>6</v>
      </c>
      <c r="F65" s="33">
        <v>180</v>
      </c>
      <c r="G65" s="26">
        <v>100</v>
      </c>
      <c r="H65" s="42">
        <v>52</v>
      </c>
      <c r="I65" s="43">
        <v>48</v>
      </c>
      <c r="J65" s="30">
        <v>92.307692307692307</v>
      </c>
      <c r="K65" s="30">
        <v>89.444444444444443</v>
      </c>
    </row>
    <row r="66" spans="1:11" ht="42.75" x14ac:dyDescent="0.3">
      <c r="A66" s="66" t="s">
        <v>763</v>
      </c>
      <c r="B66" s="28" t="s">
        <v>762</v>
      </c>
      <c r="C66" s="26" t="s">
        <v>8</v>
      </c>
      <c r="D66" s="26" t="s">
        <v>7</v>
      </c>
      <c r="E66" s="26" t="s">
        <v>6</v>
      </c>
      <c r="F66" s="33">
        <v>850</v>
      </c>
      <c r="G66" s="26">
        <v>100</v>
      </c>
      <c r="H66" s="42">
        <v>161</v>
      </c>
      <c r="I66" s="43">
        <v>252</v>
      </c>
      <c r="J66" s="30">
        <v>156.52173913043478</v>
      </c>
      <c r="K66" s="30">
        <v>127.29411764705883</v>
      </c>
    </row>
    <row r="67" spans="1:11" ht="57" x14ac:dyDescent="0.3">
      <c r="A67" s="66" t="s">
        <v>761</v>
      </c>
      <c r="B67" s="28" t="s">
        <v>760</v>
      </c>
      <c r="C67" s="26" t="s">
        <v>8</v>
      </c>
      <c r="D67" s="26" t="s">
        <v>7</v>
      </c>
      <c r="E67" s="26" t="s">
        <v>6</v>
      </c>
      <c r="F67" s="33">
        <v>750</v>
      </c>
      <c r="G67" s="26">
        <v>100</v>
      </c>
      <c r="H67" s="42">
        <v>189</v>
      </c>
      <c r="I67" s="43">
        <v>160</v>
      </c>
      <c r="J67" s="30">
        <v>84.656084656084658</v>
      </c>
      <c r="K67" s="30">
        <v>91.066666666666663</v>
      </c>
    </row>
    <row r="68" spans="1:11" ht="42.75" x14ac:dyDescent="0.3">
      <c r="A68" s="66" t="s">
        <v>759</v>
      </c>
      <c r="B68" s="28" t="s">
        <v>758</v>
      </c>
      <c r="C68" s="26" t="s">
        <v>8</v>
      </c>
      <c r="D68" s="26" t="s">
        <v>7</v>
      </c>
      <c r="E68" s="26" t="s">
        <v>6</v>
      </c>
      <c r="F68" s="33">
        <v>200</v>
      </c>
      <c r="G68" s="26">
        <v>100</v>
      </c>
      <c r="H68" s="42">
        <v>0</v>
      </c>
      <c r="I68" s="43">
        <v>60</v>
      </c>
      <c r="J68" s="30">
        <v>0</v>
      </c>
      <c r="K68" s="30">
        <v>138.5</v>
      </c>
    </row>
    <row r="69" spans="1:11" ht="57" x14ac:dyDescent="0.3">
      <c r="A69" s="66" t="s">
        <v>757</v>
      </c>
      <c r="B69" s="28" t="s">
        <v>756</v>
      </c>
      <c r="C69" s="26" t="s">
        <v>8</v>
      </c>
      <c r="D69" s="26" t="s">
        <v>7</v>
      </c>
      <c r="E69" s="26" t="s">
        <v>6</v>
      </c>
      <c r="F69" s="33">
        <v>90</v>
      </c>
      <c r="G69" s="26">
        <v>100</v>
      </c>
      <c r="H69" s="42">
        <v>10</v>
      </c>
      <c r="I69" s="43">
        <v>12</v>
      </c>
      <c r="J69" s="30">
        <v>120</v>
      </c>
      <c r="K69" s="30">
        <v>91.111111111111114</v>
      </c>
    </row>
    <row r="70" spans="1:11" ht="42.75" x14ac:dyDescent="0.3">
      <c r="A70" s="66" t="s">
        <v>755</v>
      </c>
      <c r="B70" s="28" t="s">
        <v>754</v>
      </c>
      <c r="C70" s="26" t="s">
        <v>8</v>
      </c>
      <c r="D70" s="26" t="s">
        <v>7</v>
      </c>
      <c r="E70" s="26" t="s">
        <v>6</v>
      </c>
      <c r="F70" s="33">
        <v>200</v>
      </c>
      <c r="G70" s="26">
        <v>100</v>
      </c>
      <c r="H70" s="42">
        <v>58</v>
      </c>
      <c r="I70" s="43">
        <v>48</v>
      </c>
      <c r="J70" s="30">
        <v>82.758620689655174</v>
      </c>
      <c r="K70" s="30">
        <v>137</v>
      </c>
    </row>
    <row r="71" spans="1:11" ht="57" x14ac:dyDescent="0.3">
      <c r="A71" s="66" t="s">
        <v>753</v>
      </c>
      <c r="B71" s="28" t="s">
        <v>752</v>
      </c>
      <c r="C71" s="26" t="s">
        <v>8</v>
      </c>
      <c r="D71" s="26" t="s">
        <v>7</v>
      </c>
      <c r="E71" s="26" t="s">
        <v>6</v>
      </c>
      <c r="F71" s="33">
        <v>500</v>
      </c>
      <c r="G71" s="26">
        <v>100</v>
      </c>
      <c r="H71" s="42">
        <v>168</v>
      </c>
      <c r="I71" s="43">
        <v>149</v>
      </c>
      <c r="J71" s="30">
        <v>88.69047619047619</v>
      </c>
      <c r="K71" s="30">
        <v>110.60000000000001</v>
      </c>
    </row>
    <row r="72" spans="1:11" ht="42.75" x14ac:dyDescent="0.3">
      <c r="A72" s="66" t="s">
        <v>751</v>
      </c>
      <c r="B72" s="28" t="s">
        <v>750</v>
      </c>
      <c r="C72" s="26" t="s">
        <v>8</v>
      </c>
      <c r="D72" s="26" t="s">
        <v>7</v>
      </c>
      <c r="E72" s="26" t="s">
        <v>6</v>
      </c>
      <c r="F72" s="33">
        <v>70</v>
      </c>
      <c r="G72" s="26">
        <v>100</v>
      </c>
      <c r="H72" s="42">
        <v>0</v>
      </c>
      <c r="I72" s="43">
        <v>0</v>
      </c>
      <c r="J72" s="30">
        <v>0</v>
      </c>
      <c r="K72" s="30">
        <v>91.428571428571431</v>
      </c>
    </row>
    <row r="73" spans="1:11" ht="42.75" x14ac:dyDescent="0.3">
      <c r="A73" s="66" t="s">
        <v>749</v>
      </c>
      <c r="B73" s="28" t="s">
        <v>748</v>
      </c>
      <c r="C73" s="26" t="s">
        <v>8</v>
      </c>
      <c r="D73" s="26" t="s">
        <v>7</v>
      </c>
      <c r="E73" s="26" t="s">
        <v>6</v>
      </c>
      <c r="F73" s="33">
        <v>150</v>
      </c>
      <c r="G73" s="26">
        <v>100</v>
      </c>
      <c r="H73" s="42">
        <v>0</v>
      </c>
      <c r="I73" s="43">
        <v>56</v>
      </c>
      <c r="J73" s="30">
        <v>0</v>
      </c>
      <c r="K73" s="30">
        <v>168.66666666666669</v>
      </c>
    </row>
    <row r="74" spans="1:11" ht="28.5" x14ac:dyDescent="0.3">
      <c r="A74" s="66" t="s">
        <v>747</v>
      </c>
      <c r="B74" s="28" t="s">
        <v>746</v>
      </c>
      <c r="C74" s="26" t="s">
        <v>8</v>
      </c>
      <c r="D74" s="26" t="s">
        <v>7</v>
      </c>
      <c r="E74" s="26" t="s">
        <v>6</v>
      </c>
      <c r="F74" s="33">
        <v>50</v>
      </c>
      <c r="G74" s="26">
        <v>100</v>
      </c>
      <c r="H74" s="42">
        <v>5</v>
      </c>
      <c r="I74" s="43">
        <v>30</v>
      </c>
      <c r="J74" s="30">
        <v>600</v>
      </c>
      <c r="K74" s="30">
        <v>100</v>
      </c>
    </row>
    <row r="75" spans="1:11" ht="57" x14ac:dyDescent="0.3">
      <c r="A75" s="66" t="s">
        <v>745</v>
      </c>
      <c r="B75" s="28" t="s">
        <v>744</v>
      </c>
      <c r="C75" s="26" t="s">
        <v>8</v>
      </c>
      <c r="D75" s="26" t="s">
        <v>7</v>
      </c>
      <c r="E75" s="26" t="s">
        <v>6</v>
      </c>
      <c r="F75" s="27">
        <v>11600</v>
      </c>
      <c r="G75" s="26">
        <v>100</v>
      </c>
      <c r="H75" s="42">
        <v>3800</v>
      </c>
      <c r="I75" s="43">
        <v>2900</v>
      </c>
      <c r="J75" s="30">
        <v>76.31578947368422</v>
      </c>
      <c r="K75" s="30">
        <v>124.05172413793105</v>
      </c>
    </row>
    <row r="76" spans="1:11" ht="57" x14ac:dyDescent="0.3">
      <c r="A76" s="66" t="s">
        <v>743</v>
      </c>
      <c r="B76" s="28" t="s">
        <v>742</v>
      </c>
      <c r="C76" s="26" t="s">
        <v>8</v>
      </c>
      <c r="D76" s="26" t="s">
        <v>7</v>
      </c>
      <c r="E76" s="26" t="s">
        <v>6</v>
      </c>
      <c r="F76" s="33">
        <v>1</v>
      </c>
      <c r="G76" s="26">
        <v>100</v>
      </c>
      <c r="H76" s="42">
        <v>1</v>
      </c>
      <c r="I76" s="43">
        <v>1</v>
      </c>
      <c r="J76" s="30">
        <v>100</v>
      </c>
      <c r="K76" s="30">
        <v>100</v>
      </c>
    </row>
    <row r="77" spans="1:11" ht="42.75" x14ac:dyDescent="0.3">
      <c r="A77" s="66" t="s">
        <v>741</v>
      </c>
      <c r="B77" s="28" t="s">
        <v>711</v>
      </c>
      <c r="C77" s="26" t="s">
        <v>8</v>
      </c>
      <c r="D77" s="26" t="s">
        <v>7</v>
      </c>
      <c r="E77" s="26" t="s">
        <v>6</v>
      </c>
      <c r="F77" s="33">
        <v>100</v>
      </c>
      <c r="G77" s="26">
        <v>100</v>
      </c>
      <c r="H77" s="42">
        <v>19</v>
      </c>
      <c r="I77" s="43">
        <v>39</v>
      </c>
      <c r="J77" s="30">
        <v>205.26315789473685</v>
      </c>
      <c r="K77" s="30">
        <v>152</v>
      </c>
    </row>
    <row r="78" spans="1:11" ht="28.5" x14ac:dyDescent="0.3">
      <c r="A78" s="66" t="s">
        <v>740</v>
      </c>
      <c r="B78" s="28" t="s">
        <v>731</v>
      </c>
      <c r="C78" s="26" t="s">
        <v>8</v>
      </c>
      <c r="D78" s="26" t="s">
        <v>7</v>
      </c>
      <c r="E78" s="26" t="s">
        <v>6</v>
      </c>
      <c r="F78" s="33">
        <v>220</v>
      </c>
      <c r="G78" s="26">
        <v>100</v>
      </c>
      <c r="H78" s="42">
        <v>89</v>
      </c>
      <c r="I78" s="43">
        <v>27</v>
      </c>
      <c r="J78" s="30">
        <v>30.337078651685395</v>
      </c>
      <c r="K78" s="30">
        <v>42.727272727272727</v>
      </c>
    </row>
    <row r="79" spans="1:11" ht="42.75" x14ac:dyDescent="0.3">
      <c r="A79" s="66" t="s">
        <v>739</v>
      </c>
      <c r="B79" s="28" t="s">
        <v>738</v>
      </c>
      <c r="C79" s="26" t="s">
        <v>8</v>
      </c>
      <c r="D79" s="26" t="s">
        <v>7</v>
      </c>
      <c r="E79" s="26" t="s">
        <v>6</v>
      </c>
      <c r="F79" s="33">
        <v>50</v>
      </c>
      <c r="G79" s="26">
        <v>100</v>
      </c>
      <c r="H79" s="42">
        <v>16</v>
      </c>
      <c r="I79" s="43">
        <v>9</v>
      </c>
      <c r="J79" s="30">
        <v>56.25</v>
      </c>
      <c r="K79" s="30">
        <v>90</v>
      </c>
    </row>
    <row r="80" spans="1:11" ht="57" x14ac:dyDescent="0.3">
      <c r="A80" s="66" t="s">
        <v>737</v>
      </c>
      <c r="B80" s="28" t="s">
        <v>736</v>
      </c>
      <c r="C80" s="26" t="s">
        <v>8</v>
      </c>
      <c r="D80" s="26" t="s">
        <v>7</v>
      </c>
      <c r="E80" s="26" t="s">
        <v>6</v>
      </c>
      <c r="F80" s="33">
        <v>40</v>
      </c>
      <c r="G80" s="26">
        <v>100</v>
      </c>
      <c r="H80" s="42">
        <v>13</v>
      </c>
      <c r="I80" s="43">
        <v>12</v>
      </c>
      <c r="J80" s="30">
        <v>92.307692307692307</v>
      </c>
      <c r="K80" s="30">
        <v>107.5</v>
      </c>
    </row>
    <row r="81" spans="1:11" ht="42.75" x14ac:dyDescent="0.3">
      <c r="A81" s="66" t="s">
        <v>735</v>
      </c>
      <c r="B81" s="28" t="s">
        <v>723</v>
      </c>
      <c r="C81" s="26" t="s">
        <v>8</v>
      </c>
      <c r="D81" s="26" t="s">
        <v>7</v>
      </c>
      <c r="E81" s="26" t="s">
        <v>6</v>
      </c>
      <c r="F81" s="33">
        <v>50</v>
      </c>
      <c r="G81" s="26">
        <v>100</v>
      </c>
      <c r="H81" s="42">
        <v>16</v>
      </c>
      <c r="I81" s="43">
        <v>26</v>
      </c>
      <c r="J81" s="30">
        <v>162.5</v>
      </c>
      <c r="K81" s="30">
        <v>126</v>
      </c>
    </row>
    <row r="82" spans="1:11" ht="42.75" x14ac:dyDescent="0.3">
      <c r="A82" s="66" t="s">
        <v>734</v>
      </c>
      <c r="B82" s="28" t="s">
        <v>733</v>
      </c>
      <c r="C82" s="26" t="s">
        <v>8</v>
      </c>
      <c r="D82" s="26" t="s">
        <v>7</v>
      </c>
      <c r="E82" s="26" t="s">
        <v>6</v>
      </c>
      <c r="F82" s="33">
        <v>690</v>
      </c>
      <c r="G82" s="26">
        <v>100</v>
      </c>
      <c r="H82" s="42">
        <v>130</v>
      </c>
      <c r="I82" s="43">
        <v>290</v>
      </c>
      <c r="J82" s="30">
        <v>223.07692307692309</v>
      </c>
      <c r="K82" s="30">
        <v>110.28985507246377</v>
      </c>
    </row>
    <row r="83" spans="1:11" ht="28.5" x14ac:dyDescent="0.3">
      <c r="A83" s="66" t="s">
        <v>732</v>
      </c>
      <c r="B83" s="28" t="s">
        <v>731</v>
      </c>
      <c r="C83" s="26" t="s">
        <v>8</v>
      </c>
      <c r="D83" s="26" t="s">
        <v>7</v>
      </c>
      <c r="E83" s="26" t="s">
        <v>6</v>
      </c>
      <c r="F83" s="33">
        <v>100</v>
      </c>
      <c r="G83" s="26">
        <v>100</v>
      </c>
      <c r="H83" s="42">
        <v>40</v>
      </c>
      <c r="I83" s="43">
        <v>23</v>
      </c>
      <c r="J83" s="30">
        <v>57.499999999999993</v>
      </c>
      <c r="K83" s="30">
        <v>128</v>
      </c>
    </row>
    <row r="84" spans="1:11" ht="42.75" x14ac:dyDescent="0.3">
      <c r="A84" s="66" t="s">
        <v>730</v>
      </c>
      <c r="B84" s="28" t="s">
        <v>729</v>
      </c>
      <c r="C84" s="26" t="s">
        <v>8</v>
      </c>
      <c r="D84" s="26" t="s">
        <v>7</v>
      </c>
      <c r="E84" s="26" t="s">
        <v>6</v>
      </c>
      <c r="F84" s="27">
        <v>1750</v>
      </c>
      <c r="G84" s="26">
        <v>100</v>
      </c>
      <c r="H84" s="42">
        <v>335</v>
      </c>
      <c r="I84" s="43">
        <v>523</v>
      </c>
      <c r="J84" s="30">
        <v>156.11940298507463</v>
      </c>
      <c r="K84" s="30">
        <v>123.54285714285713</v>
      </c>
    </row>
    <row r="85" spans="1:11" ht="42.75" x14ac:dyDescent="0.3">
      <c r="A85" s="66" t="s">
        <v>728</v>
      </c>
      <c r="B85" s="28" t="s">
        <v>703</v>
      </c>
      <c r="C85" s="26" t="s">
        <v>8</v>
      </c>
      <c r="D85" s="26" t="s">
        <v>7</v>
      </c>
      <c r="E85" s="26" t="s">
        <v>6</v>
      </c>
      <c r="F85" s="33">
        <v>35</v>
      </c>
      <c r="G85" s="26">
        <v>100</v>
      </c>
      <c r="H85" s="42">
        <v>4</v>
      </c>
      <c r="I85" s="43">
        <v>11</v>
      </c>
      <c r="J85" s="30">
        <v>275</v>
      </c>
      <c r="K85" s="30">
        <v>134.28571428571428</v>
      </c>
    </row>
    <row r="86" spans="1:11" ht="42.75" x14ac:dyDescent="0.3">
      <c r="A86" s="66" t="s">
        <v>727</v>
      </c>
      <c r="B86" s="28" t="s">
        <v>711</v>
      </c>
      <c r="C86" s="26" t="s">
        <v>8</v>
      </c>
      <c r="D86" s="26" t="s">
        <v>7</v>
      </c>
      <c r="E86" s="26" t="s">
        <v>6</v>
      </c>
      <c r="F86" s="33">
        <v>250</v>
      </c>
      <c r="G86" s="26">
        <v>100</v>
      </c>
      <c r="H86" s="42">
        <v>47</v>
      </c>
      <c r="I86" s="43">
        <v>40</v>
      </c>
      <c r="J86" s="30">
        <v>85.106382978723403</v>
      </c>
      <c r="K86" s="30">
        <v>86.4</v>
      </c>
    </row>
    <row r="87" spans="1:11" ht="28.5" x14ac:dyDescent="0.3">
      <c r="A87" s="66" t="s">
        <v>726</v>
      </c>
      <c r="B87" s="28" t="s">
        <v>725</v>
      </c>
      <c r="C87" s="26" t="s">
        <v>8</v>
      </c>
      <c r="D87" s="26" t="s">
        <v>7</v>
      </c>
      <c r="E87" s="26" t="s">
        <v>6</v>
      </c>
      <c r="F87" s="33">
        <v>410</v>
      </c>
      <c r="G87" s="26">
        <v>100</v>
      </c>
      <c r="H87" s="42">
        <v>109</v>
      </c>
      <c r="I87" s="43">
        <v>140</v>
      </c>
      <c r="J87" s="30">
        <v>128.44036697247708</v>
      </c>
      <c r="K87" s="30">
        <v>150.97560975609755</v>
      </c>
    </row>
    <row r="88" spans="1:11" ht="42.75" x14ac:dyDescent="0.3">
      <c r="A88" s="66" t="s">
        <v>724</v>
      </c>
      <c r="B88" s="28" t="s">
        <v>723</v>
      </c>
      <c r="C88" s="26" t="s">
        <v>8</v>
      </c>
      <c r="D88" s="26" t="s">
        <v>7</v>
      </c>
      <c r="E88" s="26" t="s">
        <v>6</v>
      </c>
      <c r="F88" s="33">
        <v>32</v>
      </c>
      <c r="G88" s="26">
        <v>100</v>
      </c>
      <c r="H88" s="42">
        <v>7</v>
      </c>
      <c r="I88" s="43">
        <v>6</v>
      </c>
      <c r="J88" s="30">
        <v>85.714285714285708</v>
      </c>
      <c r="K88" s="30">
        <v>106.25</v>
      </c>
    </row>
    <row r="89" spans="1:11" ht="42.75" x14ac:dyDescent="0.3">
      <c r="A89" s="66" t="s">
        <v>722</v>
      </c>
      <c r="B89" s="28" t="s">
        <v>721</v>
      </c>
      <c r="C89" s="26" t="s">
        <v>8</v>
      </c>
      <c r="D89" s="26" t="s">
        <v>7</v>
      </c>
      <c r="E89" s="26" t="s">
        <v>6</v>
      </c>
      <c r="F89" s="33">
        <v>60</v>
      </c>
      <c r="G89" s="26">
        <v>100</v>
      </c>
      <c r="H89" s="42">
        <v>18</v>
      </c>
      <c r="I89" s="43">
        <v>15</v>
      </c>
      <c r="J89" s="30">
        <v>83.333333333333343</v>
      </c>
      <c r="K89" s="30">
        <v>130</v>
      </c>
    </row>
    <row r="90" spans="1:11" ht="42.75" x14ac:dyDescent="0.3">
      <c r="A90" s="66" t="s">
        <v>720</v>
      </c>
      <c r="B90" s="28" t="s">
        <v>719</v>
      </c>
      <c r="C90" s="26" t="s">
        <v>8</v>
      </c>
      <c r="D90" s="26" t="s">
        <v>7</v>
      </c>
      <c r="E90" s="26" t="s">
        <v>6</v>
      </c>
      <c r="F90" s="33">
        <v>20</v>
      </c>
      <c r="G90" s="26">
        <v>100</v>
      </c>
      <c r="H90" s="42">
        <v>3</v>
      </c>
      <c r="I90" s="43">
        <v>26</v>
      </c>
      <c r="J90" s="30">
        <v>866.66666666666663</v>
      </c>
      <c r="K90" s="30">
        <v>505</v>
      </c>
    </row>
    <row r="91" spans="1:11" ht="42.75" x14ac:dyDescent="0.3">
      <c r="A91" s="66" t="s">
        <v>718</v>
      </c>
      <c r="B91" s="28" t="s">
        <v>717</v>
      </c>
      <c r="C91" s="26" t="s">
        <v>8</v>
      </c>
      <c r="D91" s="26" t="s">
        <v>7</v>
      </c>
      <c r="E91" s="26" t="s">
        <v>6</v>
      </c>
      <c r="F91" s="33">
        <v>320</v>
      </c>
      <c r="G91" s="26">
        <v>100</v>
      </c>
      <c r="H91" s="42">
        <v>55</v>
      </c>
      <c r="I91" s="43">
        <v>30</v>
      </c>
      <c r="J91" s="30">
        <v>54.54545454545454</v>
      </c>
      <c r="K91" s="30">
        <v>68.75</v>
      </c>
    </row>
    <row r="92" spans="1:11" ht="57" x14ac:dyDescent="0.3">
      <c r="A92" s="66" t="s">
        <v>716</v>
      </c>
      <c r="B92" s="67" t="s">
        <v>715</v>
      </c>
      <c r="C92" s="26" t="s">
        <v>8</v>
      </c>
      <c r="D92" s="26" t="s">
        <v>7</v>
      </c>
      <c r="E92" s="26" t="s">
        <v>6</v>
      </c>
      <c r="F92" s="33">
        <v>100</v>
      </c>
      <c r="G92" s="26">
        <v>100</v>
      </c>
      <c r="H92" s="42">
        <v>32</v>
      </c>
      <c r="I92" s="43">
        <v>24</v>
      </c>
      <c r="J92" s="30">
        <v>75</v>
      </c>
      <c r="K92" s="30">
        <v>77</v>
      </c>
    </row>
    <row r="93" spans="1:11" ht="42.75" x14ac:dyDescent="0.3">
      <c r="A93" s="66" t="s">
        <v>714</v>
      </c>
      <c r="B93" s="28" t="s">
        <v>713</v>
      </c>
      <c r="C93" s="26" t="s">
        <v>8</v>
      </c>
      <c r="D93" s="26" t="s">
        <v>7</v>
      </c>
      <c r="E93" s="26" t="s">
        <v>6</v>
      </c>
      <c r="F93" s="33">
        <v>740</v>
      </c>
      <c r="G93" s="26">
        <v>100</v>
      </c>
      <c r="H93" s="42">
        <v>185</v>
      </c>
      <c r="I93" s="43">
        <v>333</v>
      </c>
      <c r="J93" s="30">
        <v>180</v>
      </c>
      <c r="K93" s="30">
        <v>143.51351351351352</v>
      </c>
    </row>
    <row r="94" spans="1:11" ht="42.75" x14ac:dyDescent="0.3">
      <c r="A94" s="66" t="s">
        <v>712</v>
      </c>
      <c r="B94" s="28" t="s">
        <v>711</v>
      </c>
      <c r="C94" s="26" t="s">
        <v>8</v>
      </c>
      <c r="D94" s="26" t="s">
        <v>7</v>
      </c>
      <c r="E94" s="26" t="s">
        <v>6</v>
      </c>
      <c r="F94" s="33">
        <v>5</v>
      </c>
      <c r="G94" s="26">
        <v>100</v>
      </c>
      <c r="H94" s="42">
        <v>1</v>
      </c>
      <c r="I94" s="43">
        <v>3</v>
      </c>
      <c r="J94" s="30">
        <v>300</v>
      </c>
      <c r="K94" s="30">
        <v>100</v>
      </c>
    </row>
    <row r="95" spans="1:11" ht="42.75" x14ac:dyDescent="0.3">
      <c r="A95" s="66" t="s">
        <v>710</v>
      </c>
      <c r="B95" s="28" t="s">
        <v>709</v>
      </c>
      <c r="C95" s="26" t="s">
        <v>8</v>
      </c>
      <c r="D95" s="26" t="s">
        <v>7</v>
      </c>
      <c r="E95" s="26" t="s">
        <v>6</v>
      </c>
      <c r="F95" s="33">
        <v>75</v>
      </c>
      <c r="G95" s="26">
        <v>100</v>
      </c>
      <c r="H95" s="42">
        <v>21</v>
      </c>
      <c r="I95" s="43">
        <v>18</v>
      </c>
      <c r="J95" s="30">
        <v>85.714285714285708</v>
      </c>
      <c r="K95" s="30">
        <v>37.333333333333336</v>
      </c>
    </row>
    <row r="96" spans="1:11" ht="42.75" x14ac:dyDescent="0.3">
      <c r="A96" s="66" t="s">
        <v>708</v>
      </c>
      <c r="B96" s="28" t="s">
        <v>707</v>
      </c>
      <c r="C96" s="26" t="s">
        <v>8</v>
      </c>
      <c r="D96" s="26" t="s">
        <v>7</v>
      </c>
      <c r="E96" s="26" t="s">
        <v>6</v>
      </c>
      <c r="F96" s="33">
        <v>14</v>
      </c>
      <c r="G96" s="26">
        <v>100</v>
      </c>
      <c r="H96" s="42">
        <v>5</v>
      </c>
      <c r="I96" s="43">
        <v>10</v>
      </c>
      <c r="J96" s="30">
        <v>200</v>
      </c>
      <c r="K96" s="30">
        <v>142.85714285714286</v>
      </c>
    </row>
    <row r="97" spans="1:11" ht="57" x14ac:dyDescent="0.3">
      <c r="A97" s="66" t="s">
        <v>706</v>
      </c>
      <c r="B97" s="28" t="s">
        <v>705</v>
      </c>
      <c r="C97" s="26" t="s">
        <v>8</v>
      </c>
      <c r="D97" s="26" t="s">
        <v>7</v>
      </c>
      <c r="E97" s="26" t="s">
        <v>6</v>
      </c>
      <c r="F97" s="33">
        <v>40</v>
      </c>
      <c r="G97" s="26">
        <v>100</v>
      </c>
      <c r="H97" s="42">
        <v>10</v>
      </c>
      <c r="I97" s="43">
        <v>10</v>
      </c>
      <c r="J97" s="30">
        <v>100</v>
      </c>
      <c r="K97" s="30">
        <v>50</v>
      </c>
    </row>
    <row r="98" spans="1:11" ht="42.75" x14ac:dyDescent="0.3">
      <c r="A98" s="66" t="s">
        <v>704</v>
      </c>
      <c r="B98" s="28" t="s">
        <v>703</v>
      </c>
      <c r="C98" s="26" t="s">
        <v>8</v>
      </c>
      <c r="D98" s="26" t="s">
        <v>7</v>
      </c>
      <c r="E98" s="26" t="s">
        <v>6</v>
      </c>
      <c r="F98" s="33">
        <v>40</v>
      </c>
      <c r="G98" s="26">
        <v>100</v>
      </c>
      <c r="H98" s="42">
        <v>10</v>
      </c>
      <c r="I98" s="43">
        <v>11</v>
      </c>
      <c r="J98" s="30">
        <v>110.00000000000001</v>
      </c>
      <c r="K98" s="30">
        <v>117.5</v>
      </c>
    </row>
    <row r="99" spans="1:11" ht="57" x14ac:dyDescent="0.3">
      <c r="A99" s="64" t="s">
        <v>702</v>
      </c>
      <c r="B99" s="26" t="s">
        <v>701</v>
      </c>
      <c r="C99" s="26" t="s">
        <v>24</v>
      </c>
      <c r="D99" s="26" t="s">
        <v>23</v>
      </c>
      <c r="E99" s="26" t="s">
        <v>6</v>
      </c>
      <c r="F99" s="29">
        <v>4642</v>
      </c>
      <c r="G99" s="26">
        <v>100</v>
      </c>
      <c r="H99" s="32">
        <f>SUM(H101:H102)</f>
        <v>1161</v>
      </c>
      <c r="I99" s="29">
        <v>1196</v>
      </c>
      <c r="J99" s="44">
        <v>103.01464254952629</v>
      </c>
      <c r="K99" s="44">
        <v>190.43715846994536</v>
      </c>
    </row>
    <row r="100" spans="1:11" ht="57" x14ac:dyDescent="0.3">
      <c r="A100" s="64" t="s">
        <v>700</v>
      </c>
      <c r="B100" s="26" t="s">
        <v>699</v>
      </c>
      <c r="C100" s="26" t="s">
        <v>24</v>
      </c>
      <c r="D100" s="26" t="s">
        <v>23</v>
      </c>
      <c r="E100" s="26" t="s">
        <v>6</v>
      </c>
      <c r="F100" s="29">
        <v>4642</v>
      </c>
      <c r="G100" s="26">
        <v>100</v>
      </c>
      <c r="H100" s="32">
        <f>H105</f>
        <v>191</v>
      </c>
      <c r="I100" s="29">
        <v>242</v>
      </c>
      <c r="J100" s="44">
        <v>126.70157068062827</v>
      </c>
      <c r="K100" s="44">
        <v>112.15686274509804</v>
      </c>
    </row>
    <row r="101" spans="1:11" ht="71.25" x14ac:dyDescent="0.3">
      <c r="A101" s="64" t="s">
        <v>698</v>
      </c>
      <c r="B101" s="26" t="s">
        <v>692</v>
      </c>
      <c r="C101" s="26" t="s">
        <v>8</v>
      </c>
      <c r="D101" s="26" t="s">
        <v>7</v>
      </c>
      <c r="E101" s="26" t="s">
        <v>6</v>
      </c>
      <c r="F101" s="29">
        <v>2080</v>
      </c>
      <c r="G101" s="26">
        <v>100</v>
      </c>
      <c r="H101" s="32">
        <f>SUM(H103:H108)</f>
        <v>520</v>
      </c>
      <c r="I101" s="29">
        <v>642</v>
      </c>
      <c r="J101" s="44">
        <v>123.46153846153847</v>
      </c>
      <c r="K101" s="44">
        <v>106.25601539942254</v>
      </c>
    </row>
    <row r="102" spans="1:11" ht="42.75" x14ac:dyDescent="0.3">
      <c r="A102" s="64" t="s">
        <v>697</v>
      </c>
      <c r="B102" s="26" t="s">
        <v>696</v>
      </c>
      <c r="C102" s="26" t="s">
        <v>8</v>
      </c>
      <c r="D102" s="26" t="s">
        <v>7</v>
      </c>
      <c r="E102" s="26" t="s">
        <v>6</v>
      </c>
      <c r="F102" s="29">
        <v>2562</v>
      </c>
      <c r="G102" s="26">
        <v>100</v>
      </c>
      <c r="H102" s="32">
        <f>SUM(H109:H109)</f>
        <v>641</v>
      </c>
      <c r="I102" s="29">
        <v>554</v>
      </c>
      <c r="J102" s="44">
        <v>86.427457098283938</v>
      </c>
      <c r="K102" s="44">
        <v>104.25448868071818</v>
      </c>
    </row>
    <row r="103" spans="1:11" ht="85.5" x14ac:dyDescent="0.3">
      <c r="A103" s="64" t="s">
        <v>695</v>
      </c>
      <c r="B103" s="26" t="s">
        <v>694</v>
      </c>
      <c r="C103" s="26" t="s">
        <v>8</v>
      </c>
      <c r="D103" s="26" t="s">
        <v>7</v>
      </c>
      <c r="E103" s="26" t="s">
        <v>6</v>
      </c>
      <c r="F103" s="29">
        <v>2</v>
      </c>
      <c r="G103" s="26">
        <v>100</v>
      </c>
      <c r="H103" s="32">
        <v>1</v>
      </c>
      <c r="I103" s="29">
        <v>1</v>
      </c>
      <c r="J103" s="44">
        <v>100</v>
      </c>
      <c r="K103" s="44">
        <v>100</v>
      </c>
    </row>
    <row r="104" spans="1:11" ht="71.25" x14ac:dyDescent="0.3">
      <c r="A104" s="64" t="s">
        <v>693</v>
      </c>
      <c r="B104" s="26" t="s">
        <v>692</v>
      </c>
      <c r="C104" s="26" t="s">
        <v>8</v>
      </c>
      <c r="D104" s="26" t="s">
        <v>7</v>
      </c>
      <c r="E104" s="26" t="s">
        <v>6</v>
      </c>
      <c r="F104" s="29">
        <v>805</v>
      </c>
      <c r="G104" s="26">
        <v>100</v>
      </c>
      <c r="H104" s="32">
        <v>201</v>
      </c>
      <c r="I104" s="29">
        <v>264</v>
      </c>
      <c r="J104" s="44">
        <v>131.34328358208955</v>
      </c>
      <c r="K104" s="44">
        <v>105.21739130434781</v>
      </c>
    </row>
    <row r="105" spans="1:11" ht="57" x14ac:dyDescent="0.3">
      <c r="A105" s="64" t="s">
        <v>691</v>
      </c>
      <c r="B105" s="26" t="s">
        <v>690</v>
      </c>
      <c r="C105" s="26" t="s">
        <v>8</v>
      </c>
      <c r="D105" s="26" t="s">
        <v>7</v>
      </c>
      <c r="E105" s="26" t="s">
        <v>6</v>
      </c>
      <c r="F105" s="29">
        <v>765</v>
      </c>
      <c r="G105" s="26">
        <v>100</v>
      </c>
      <c r="H105" s="32">
        <v>191</v>
      </c>
      <c r="I105" s="29">
        <v>242</v>
      </c>
      <c r="J105" s="44">
        <v>126.70157068062827</v>
      </c>
      <c r="K105" s="44">
        <v>112.15686274509804</v>
      </c>
    </row>
    <row r="106" spans="1:11" ht="71.25" x14ac:dyDescent="0.3">
      <c r="A106" s="64" t="s">
        <v>689</v>
      </c>
      <c r="B106" s="26" t="s">
        <v>688</v>
      </c>
      <c r="C106" s="26" t="s">
        <v>8</v>
      </c>
      <c r="D106" s="26" t="s">
        <v>7</v>
      </c>
      <c r="E106" s="26" t="s">
        <v>6</v>
      </c>
      <c r="F106" s="29">
        <v>266</v>
      </c>
      <c r="G106" s="26">
        <v>100</v>
      </c>
      <c r="H106" s="32">
        <v>67</v>
      </c>
      <c r="I106" s="29">
        <v>70</v>
      </c>
      <c r="J106" s="44">
        <v>104.4776119402985</v>
      </c>
      <c r="K106" s="44">
        <v>86.46616541353383</v>
      </c>
    </row>
    <row r="107" spans="1:11" ht="71.25" x14ac:dyDescent="0.3">
      <c r="A107" s="64" t="s">
        <v>687</v>
      </c>
      <c r="B107" s="26" t="s">
        <v>686</v>
      </c>
      <c r="C107" s="26" t="s">
        <v>8</v>
      </c>
      <c r="D107" s="26" t="s">
        <v>7</v>
      </c>
      <c r="E107" s="26" t="s">
        <v>6</v>
      </c>
      <c r="F107" s="29">
        <v>74</v>
      </c>
      <c r="G107" s="26">
        <v>100</v>
      </c>
      <c r="H107" s="32">
        <v>18</v>
      </c>
      <c r="I107" s="29">
        <v>20</v>
      </c>
      <c r="J107" s="44">
        <v>111.11111111111111</v>
      </c>
      <c r="K107" s="44">
        <v>137.83783783783784</v>
      </c>
    </row>
    <row r="108" spans="1:11" ht="114" x14ac:dyDescent="0.3">
      <c r="A108" s="64" t="s">
        <v>685</v>
      </c>
      <c r="B108" s="26" t="s">
        <v>684</v>
      </c>
      <c r="C108" s="26" t="s">
        <v>8</v>
      </c>
      <c r="D108" s="26" t="s">
        <v>7</v>
      </c>
      <c r="E108" s="26" t="s">
        <v>6</v>
      </c>
      <c r="F108" s="29">
        <v>168</v>
      </c>
      <c r="G108" s="26">
        <v>100</v>
      </c>
      <c r="H108" s="32">
        <v>42</v>
      </c>
      <c r="I108" s="29">
        <v>45</v>
      </c>
      <c r="J108" s="44">
        <v>107.14285714285714</v>
      </c>
      <c r="K108" s="44">
        <v>100.59523809523809</v>
      </c>
    </row>
    <row r="109" spans="1:11" ht="28.5" x14ac:dyDescent="0.3">
      <c r="A109" s="64" t="s">
        <v>683</v>
      </c>
      <c r="B109" s="26" t="s">
        <v>682</v>
      </c>
      <c r="C109" s="26" t="s">
        <v>8</v>
      </c>
      <c r="D109" s="26" t="s">
        <v>7</v>
      </c>
      <c r="E109" s="26" t="s">
        <v>6</v>
      </c>
      <c r="F109" s="29">
        <v>2562</v>
      </c>
      <c r="G109" s="26">
        <v>100</v>
      </c>
      <c r="H109" s="32">
        <v>641</v>
      </c>
      <c r="I109" s="29">
        <v>554</v>
      </c>
      <c r="J109" s="44">
        <v>86.427457098283938</v>
      </c>
      <c r="K109" s="44">
        <v>104.25448868071818</v>
      </c>
    </row>
    <row r="110" spans="1:11" ht="99.75" x14ac:dyDescent="0.3">
      <c r="A110" s="64" t="s">
        <v>681</v>
      </c>
      <c r="B110" s="26" t="s">
        <v>680</v>
      </c>
      <c r="C110" s="26" t="s">
        <v>24</v>
      </c>
      <c r="D110" s="26" t="s">
        <v>23</v>
      </c>
      <c r="E110" s="26" t="s">
        <v>6</v>
      </c>
      <c r="F110" s="33">
        <v>750</v>
      </c>
      <c r="G110" s="26">
        <v>100</v>
      </c>
      <c r="H110" s="28">
        <v>0</v>
      </c>
      <c r="I110" s="33">
        <v>0</v>
      </c>
      <c r="J110" s="30">
        <v>0</v>
      </c>
      <c r="K110" s="31">
        <v>0</v>
      </c>
    </row>
    <row r="111" spans="1:11" ht="71.25" x14ac:dyDescent="0.3">
      <c r="A111" s="68" t="s">
        <v>679</v>
      </c>
      <c r="B111" s="45" t="s">
        <v>678</v>
      </c>
      <c r="C111" s="26" t="s">
        <v>24</v>
      </c>
      <c r="D111" s="26" t="s">
        <v>23</v>
      </c>
      <c r="E111" s="26" t="s">
        <v>6</v>
      </c>
      <c r="F111" s="27">
        <v>7592</v>
      </c>
      <c r="G111" s="26">
        <v>100</v>
      </c>
      <c r="H111" s="28">
        <f>SUM(H112:H114)</f>
        <v>4236</v>
      </c>
      <c r="I111" s="33">
        <v>3729</v>
      </c>
      <c r="J111" s="30">
        <v>88.03116147308782</v>
      </c>
      <c r="K111" s="31">
        <v>107.02607158638975</v>
      </c>
    </row>
    <row r="112" spans="1:11" ht="57" x14ac:dyDescent="0.3">
      <c r="A112" s="65" t="s">
        <v>677</v>
      </c>
      <c r="B112" s="33" t="s">
        <v>676</v>
      </c>
      <c r="C112" s="26" t="s">
        <v>8</v>
      </c>
      <c r="D112" s="26" t="s">
        <v>7</v>
      </c>
      <c r="E112" s="26" t="s">
        <v>6</v>
      </c>
      <c r="F112" s="33">
        <f>SUM(F115:F130)</f>
        <v>7253</v>
      </c>
      <c r="G112" s="26">
        <v>100</v>
      </c>
      <c r="H112" s="28">
        <f>SUM(H115:H124)</f>
        <v>3952</v>
      </c>
      <c r="I112" s="33">
        <v>3568</v>
      </c>
      <c r="J112" s="30">
        <v>90.283400809716596</v>
      </c>
      <c r="K112" s="30">
        <v>93.610373379159512</v>
      </c>
    </row>
    <row r="113" spans="1:11" ht="57" x14ac:dyDescent="0.3">
      <c r="A113" s="65" t="s">
        <v>675</v>
      </c>
      <c r="B113" s="33" t="s">
        <v>674</v>
      </c>
      <c r="C113" s="26" t="s">
        <v>8</v>
      </c>
      <c r="D113" s="26" t="s">
        <v>7</v>
      </c>
      <c r="E113" s="26" t="s">
        <v>6</v>
      </c>
      <c r="F113" s="33">
        <f>SUM(F131:F134)</f>
        <v>339</v>
      </c>
      <c r="G113" s="26">
        <v>100</v>
      </c>
      <c r="H113" s="28">
        <f>SUM(H125:H128)</f>
        <v>52</v>
      </c>
      <c r="I113" s="33">
        <v>56</v>
      </c>
      <c r="J113" s="30">
        <v>107.69230769230769</v>
      </c>
      <c r="K113" s="30">
        <v>101.72413793103448</v>
      </c>
    </row>
    <row r="114" spans="1:11" ht="57" x14ac:dyDescent="0.3">
      <c r="A114" s="65" t="s">
        <v>673</v>
      </c>
      <c r="B114" s="33" t="s">
        <v>672</v>
      </c>
      <c r="C114" s="26" t="s">
        <v>8</v>
      </c>
      <c r="D114" s="26" t="s">
        <v>7</v>
      </c>
      <c r="E114" s="26" t="s">
        <v>6</v>
      </c>
      <c r="F114" s="33">
        <v>581</v>
      </c>
      <c r="G114" s="26">
        <v>100</v>
      </c>
      <c r="H114" s="28">
        <f>SUM(H129:H134)</f>
        <v>232</v>
      </c>
      <c r="I114" s="33">
        <v>105</v>
      </c>
      <c r="J114" s="30">
        <v>45.258620689655174</v>
      </c>
      <c r="K114" s="30">
        <v>121.26760563380282</v>
      </c>
    </row>
    <row r="115" spans="1:11" ht="57" x14ac:dyDescent="0.3">
      <c r="A115" s="66" t="s">
        <v>671</v>
      </c>
      <c r="B115" s="28" t="s">
        <v>670</v>
      </c>
      <c r="C115" s="26" t="s">
        <v>8</v>
      </c>
      <c r="D115" s="26" t="s">
        <v>7</v>
      </c>
      <c r="E115" s="26" t="s">
        <v>6</v>
      </c>
      <c r="F115" s="33">
        <v>35</v>
      </c>
      <c r="G115" s="26">
        <v>100</v>
      </c>
      <c r="H115" s="32">
        <v>11</v>
      </c>
      <c r="I115" s="33">
        <v>38</v>
      </c>
      <c r="J115" s="30">
        <v>345.45454545454544</v>
      </c>
      <c r="K115" s="30">
        <v>108.57142857142857</v>
      </c>
    </row>
    <row r="116" spans="1:11" ht="57" x14ac:dyDescent="0.3">
      <c r="A116" s="66" t="s">
        <v>669</v>
      </c>
      <c r="B116" s="28" t="s">
        <v>668</v>
      </c>
      <c r="C116" s="26" t="s">
        <v>8</v>
      </c>
      <c r="D116" s="26" t="s">
        <v>7</v>
      </c>
      <c r="E116" s="26" t="s">
        <v>6</v>
      </c>
      <c r="F116" s="33">
        <v>2244</v>
      </c>
      <c r="G116" s="26">
        <v>100</v>
      </c>
      <c r="H116" s="32">
        <v>748</v>
      </c>
      <c r="I116" s="33">
        <v>748</v>
      </c>
      <c r="J116" s="30">
        <v>100</v>
      </c>
      <c r="K116" s="30">
        <v>100</v>
      </c>
    </row>
    <row r="117" spans="1:11" ht="42.75" x14ac:dyDescent="0.3">
      <c r="A117" s="69" t="s">
        <v>667</v>
      </c>
      <c r="B117" s="28" t="s">
        <v>666</v>
      </c>
      <c r="C117" s="26" t="s">
        <v>8</v>
      </c>
      <c r="D117" s="26" t="s">
        <v>7</v>
      </c>
      <c r="E117" s="26" t="s">
        <v>6</v>
      </c>
      <c r="F117" s="33">
        <v>198</v>
      </c>
      <c r="G117" s="26">
        <v>100</v>
      </c>
      <c r="H117" s="32">
        <v>0</v>
      </c>
      <c r="I117" s="33">
        <v>0</v>
      </c>
      <c r="J117" s="30">
        <v>0</v>
      </c>
      <c r="K117" s="30">
        <v>100</v>
      </c>
    </row>
    <row r="118" spans="1:11" ht="57.75" thickBot="1" x14ac:dyDescent="0.35">
      <c r="A118" s="69" t="s">
        <v>665</v>
      </c>
      <c r="B118" s="28" t="s">
        <v>664</v>
      </c>
      <c r="C118" s="26" t="s">
        <v>8</v>
      </c>
      <c r="D118" s="26" t="s">
        <v>7</v>
      </c>
      <c r="E118" s="26" t="s">
        <v>6</v>
      </c>
      <c r="F118" s="33">
        <v>121</v>
      </c>
      <c r="G118" s="26">
        <v>100</v>
      </c>
      <c r="H118" s="32">
        <v>0</v>
      </c>
      <c r="I118" s="33">
        <v>0</v>
      </c>
      <c r="J118" s="30">
        <v>0</v>
      </c>
      <c r="K118" s="30">
        <v>0</v>
      </c>
    </row>
    <row r="119" spans="1:11" ht="48.75" thickBot="1" x14ac:dyDescent="0.35">
      <c r="A119" s="69" t="s">
        <v>663</v>
      </c>
      <c r="B119" s="70" t="s">
        <v>662</v>
      </c>
      <c r="C119" s="26" t="s">
        <v>8</v>
      </c>
      <c r="D119" s="26" t="s">
        <v>7</v>
      </c>
      <c r="E119" s="26" t="s">
        <v>6</v>
      </c>
      <c r="F119" s="33">
        <v>135</v>
      </c>
      <c r="G119" s="26">
        <v>100</v>
      </c>
      <c r="H119" s="32">
        <v>0</v>
      </c>
      <c r="I119" s="33">
        <v>0</v>
      </c>
      <c r="J119" s="30">
        <v>0</v>
      </c>
      <c r="K119" s="30">
        <v>99.259259259259252</v>
      </c>
    </row>
    <row r="120" spans="1:11" ht="36.75" thickBot="1" x14ac:dyDescent="0.35">
      <c r="A120" s="69" t="s">
        <v>661</v>
      </c>
      <c r="B120" s="70" t="s">
        <v>660</v>
      </c>
      <c r="C120" s="26" t="s">
        <v>8</v>
      </c>
      <c r="D120" s="26" t="s">
        <v>7</v>
      </c>
      <c r="E120" s="26" t="s">
        <v>6</v>
      </c>
      <c r="F120" s="33">
        <v>475</v>
      </c>
      <c r="G120" s="26">
        <v>100</v>
      </c>
      <c r="H120" s="32">
        <v>0</v>
      </c>
      <c r="I120" s="33">
        <v>0</v>
      </c>
      <c r="J120" s="30">
        <v>0</v>
      </c>
      <c r="K120" s="30">
        <v>100</v>
      </c>
    </row>
    <row r="121" spans="1:11" ht="57" x14ac:dyDescent="0.3">
      <c r="A121" s="69" t="s">
        <v>659</v>
      </c>
      <c r="B121" s="28" t="s">
        <v>658</v>
      </c>
      <c r="C121" s="26" t="s">
        <v>8</v>
      </c>
      <c r="D121" s="26" t="s">
        <v>7</v>
      </c>
      <c r="E121" s="26" t="s">
        <v>6</v>
      </c>
      <c r="F121" s="45">
        <v>497</v>
      </c>
      <c r="G121" s="26">
        <v>100</v>
      </c>
      <c r="H121" s="32">
        <v>497</v>
      </c>
      <c r="I121" s="33">
        <v>497</v>
      </c>
      <c r="J121" s="30">
        <v>100</v>
      </c>
      <c r="K121" s="30">
        <v>100</v>
      </c>
    </row>
    <row r="122" spans="1:11" ht="57" x14ac:dyDescent="0.3">
      <c r="A122" s="69" t="s">
        <v>657</v>
      </c>
      <c r="B122" s="28" t="s">
        <v>656</v>
      </c>
      <c r="C122" s="26" t="s">
        <v>8</v>
      </c>
      <c r="D122" s="26" t="s">
        <v>7</v>
      </c>
      <c r="E122" s="26" t="s">
        <v>6</v>
      </c>
      <c r="F122" s="33">
        <v>450</v>
      </c>
      <c r="G122" s="26">
        <v>100</v>
      </c>
      <c r="H122" s="32">
        <v>348</v>
      </c>
      <c r="I122" s="33">
        <v>400</v>
      </c>
      <c r="J122" s="30">
        <v>114.94252873563218</v>
      </c>
      <c r="K122" s="30">
        <v>114.94252873563218</v>
      </c>
    </row>
    <row r="123" spans="1:11" ht="42.75" x14ac:dyDescent="0.3">
      <c r="A123" s="69" t="s">
        <v>655</v>
      </c>
      <c r="B123" s="28" t="s">
        <v>654</v>
      </c>
      <c r="C123" s="26" t="s">
        <v>8</v>
      </c>
      <c r="D123" s="26" t="s">
        <v>7</v>
      </c>
      <c r="E123" s="26" t="s">
        <v>6</v>
      </c>
      <c r="F123" s="33">
        <v>450</v>
      </c>
      <c r="G123" s="26">
        <v>100</v>
      </c>
      <c r="H123" s="32">
        <v>348</v>
      </c>
      <c r="I123" s="33">
        <v>379</v>
      </c>
      <c r="J123" s="30">
        <v>108.9080459770115</v>
      </c>
      <c r="K123" s="30">
        <v>108.9080459770115</v>
      </c>
    </row>
    <row r="124" spans="1:11" ht="42.75" x14ac:dyDescent="0.3">
      <c r="A124" s="69" t="s">
        <v>653</v>
      </c>
      <c r="B124" s="28" t="s">
        <v>652</v>
      </c>
      <c r="C124" s="26" t="s">
        <v>8</v>
      </c>
      <c r="D124" s="26" t="s">
        <v>7</v>
      </c>
      <c r="E124" s="26" t="s">
        <v>6</v>
      </c>
      <c r="F124" s="33">
        <v>2000</v>
      </c>
      <c r="G124" s="26">
        <v>100</v>
      </c>
      <c r="H124" s="32">
        <v>2000</v>
      </c>
      <c r="I124" s="33">
        <v>1506</v>
      </c>
      <c r="J124" s="30">
        <v>75.3</v>
      </c>
      <c r="K124" s="30">
        <v>75.3</v>
      </c>
    </row>
    <row r="125" spans="1:11" ht="57" x14ac:dyDescent="0.3">
      <c r="A125" s="66" t="s">
        <v>651</v>
      </c>
      <c r="B125" s="28" t="s">
        <v>644</v>
      </c>
      <c r="C125" s="26" t="s">
        <v>8</v>
      </c>
      <c r="D125" s="26" t="s">
        <v>7</v>
      </c>
      <c r="E125" s="26" t="s">
        <v>6</v>
      </c>
      <c r="F125" s="33">
        <v>3</v>
      </c>
      <c r="G125" s="26">
        <v>100</v>
      </c>
      <c r="H125" s="32">
        <v>1</v>
      </c>
      <c r="I125" s="33">
        <v>1</v>
      </c>
      <c r="J125" s="30">
        <v>100</v>
      </c>
      <c r="K125" s="30">
        <v>100</v>
      </c>
    </row>
    <row r="126" spans="1:11" ht="42.75" x14ac:dyDescent="0.3">
      <c r="A126" s="66" t="s">
        <v>650</v>
      </c>
      <c r="B126" s="28" t="s">
        <v>649</v>
      </c>
      <c r="C126" s="26" t="s">
        <v>8</v>
      </c>
      <c r="D126" s="26" t="s">
        <v>7</v>
      </c>
      <c r="E126" s="26" t="s">
        <v>6</v>
      </c>
      <c r="F126" s="33">
        <v>3</v>
      </c>
      <c r="G126" s="26">
        <v>100</v>
      </c>
      <c r="H126" s="32">
        <v>1</v>
      </c>
      <c r="I126" s="33">
        <v>2</v>
      </c>
      <c r="J126" s="30">
        <v>200</v>
      </c>
      <c r="K126" s="30">
        <v>166.66666666666669</v>
      </c>
    </row>
    <row r="127" spans="1:11" ht="43.5" thickBot="1" x14ac:dyDescent="0.35">
      <c r="A127" s="66" t="s">
        <v>648</v>
      </c>
      <c r="B127" s="45" t="s">
        <v>647</v>
      </c>
      <c r="C127" s="26" t="s">
        <v>8</v>
      </c>
      <c r="D127" s="26" t="s">
        <v>7</v>
      </c>
      <c r="E127" s="26" t="s">
        <v>6</v>
      </c>
      <c r="F127" s="33">
        <v>200</v>
      </c>
      <c r="G127" s="26">
        <v>100</v>
      </c>
      <c r="H127" s="32">
        <v>50</v>
      </c>
      <c r="I127" s="33">
        <v>53</v>
      </c>
      <c r="J127" s="30">
        <v>106</v>
      </c>
      <c r="K127" s="30">
        <v>102.49999999999999</v>
      </c>
    </row>
    <row r="128" spans="1:11" ht="36.75" thickBot="1" x14ac:dyDescent="0.35">
      <c r="A128" s="69" t="s">
        <v>646</v>
      </c>
      <c r="B128" s="71" t="s">
        <v>896</v>
      </c>
      <c r="C128" s="26" t="s">
        <v>8</v>
      </c>
      <c r="D128" s="26" t="s">
        <v>7</v>
      </c>
      <c r="E128" s="26" t="s">
        <v>6</v>
      </c>
      <c r="F128" s="33">
        <v>200</v>
      </c>
      <c r="G128" s="26">
        <v>100</v>
      </c>
      <c r="H128" s="32">
        <v>0</v>
      </c>
      <c r="I128" s="33">
        <v>0</v>
      </c>
      <c r="J128" s="30">
        <v>0</v>
      </c>
      <c r="K128" s="30">
        <v>100</v>
      </c>
    </row>
    <row r="129" spans="1:11" ht="57" x14ac:dyDescent="0.3">
      <c r="A129" s="69" t="s">
        <v>645</v>
      </c>
      <c r="B129" s="45" t="s">
        <v>644</v>
      </c>
      <c r="C129" s="26" t="s">
        <v>8</v>
      </c>
      <c r="D129" s="26" t="s">
        <v>7</v>
      </c>
      <c r="E129" s="26" t="s">
        <v>6</v>
      </c>
      <c r="F129" s="33">
        <v>2</v>
      </c>
      <c r="G129" s="26">
        <v>100</v>
      </c>
      <c r="H129" s="32">
        <v>0</v>
      </c>
      <c r="I129" s="33">
        <v>1</v>
      </c>
      <c r="J129" s="30">
        <v>0</v>
      </c>
      <c r="K129" s="30">
        <v>100</v>
      </c>
    </row>
    <row r="130" spans="1:11" ht="57" x14ac:dyDescent="0.3">
      <c r="A130" s="69" t="s">
        <v>643</v>
      </c>
      <c r="B130" s="28" t="s">
        <v>642</v>
      </c>
      <c r="C130" s="26" t="s">
        <v>8</v>
      </c>
      <c r="D130" s="26" t="s">
        <v>7</v>
      </c>
      <c r="E130" s="26" t="s">
        <v>6</v>
      </c>
      <c r="F130" s="33">
        <v>240</v>
      </c>
      <c r="G130" s="26">
        <v>100</v>
      </c>
      <c r="H130" s="32">
        <v>60</v>
      </c>
      <c r="I130" s="33">
        <v>50</v>
      </c>
      <c r="J130" s="30">
        <v>83.333333333333343</v>
      </c>
      <c r="K130" s="30">
        <v>214.58333333333334</v>
      </c>
    </row>
    <row r="131" spans="1:11" ht="57.75" thickBot="1" x14ac:dyDescent="0.35">
      <c r="A131" s="72" t="s">
        <v>641</v>
      </c>
      <c r="B131" s="32" t="s">
        <v>640</v>
      </c>
      <c r="C131" s="26" t="s">
        <v>8</v>
      </c>
      <c r="D131" s="26" t="s">
        <v>7</v>
      </c>
      <c r="E131" s="26" t="s">
        <v>6</v>
      </c>
      <c r="F131" s="45">
        <v>40</v>
      </c>
      <c r="G131" s="26">
        <v>100</v>
      </c>
      <c r="H131" s="32">
        <v>40</v>
      </c>
      <c r="I131" s="33">
        <v>48</v>
      </c>
      <c r="J131" s="30">
        <v>120</v>
      </c>
      <c r="K131" s="30">
        <v>120</v>
      </c>
    </row>
    <row r="132" spans="1:11" ht="29.25" thickBot="1" x14ac:dyDescent="0.35">
      <c r="A132" s="73" t="s">
        <v>639</v>
      </c>
      <c r="B132" s="74" t="s">
        <v>638</v>
      </c>
      <c r="C132" s="26" t="s">
        <v>8</v>
      </c>
      <c r="D132" s="26" t="s">
        <v>7</v>
      </c>
      <c r="E132" s="26" t="s">
        <v>6</v>
      </c>
      <c r="F132" s="46">
        <v>56</v>
      </c>
      <c r="G132" s="26">
        <v>100</v>
      </c>
      <c r="H132" s="32">
        <v>129</v>
      </c>
      <c r="I132" s="29">
        <v>0</v>
      </c>
      <c r="J132" s="29">
        <v>0</v>
      </c>
      <c r="K132" s="47">
        <v>30.270270270270274</v>
      </c>
    </row>
    <row r="133" spans="1:11" ht="36.75" thickBot="1" x14ac:dyDescent="0.35">
      <c r="A133" s="75" t="s">
        <v>637</v>
      </c>
      <c r="B133" s="70" t="s">
        <v>636</v>
      </c>
      <c r="C133" s="26" t="s">
        <v>8</v>
      </c>
      <c r="D133" s="26" t="s">
        <v>7</v>
      </c>
      <c r="E133" s="26" t="s">
        <v>6</v>
      </c>
      <c r="F133" s="32">
        <v>240</v>
      </c>
      <c r="G133" s="26">
        <v>100</v>
      </c>
      <c r="H133" s="32">
        <v>0</v>
      </c>
      <c r="I133" s="29">
        <v>0</v>
      </c>
      <c r="J133" s="29">
        <v>0</v>
      </c>
      <c r="K133" s="47">
        <v>97.5</v>
      </c>
    </row>
    <row r="134" spans="1:11" ht="43.5" thickBot="1" x14ac:dyDescent="0.35">
      <c r="A134" s="75" t="s">
        <v>635</v>
      </c>
      <c r="B134" s="70" t="s">
        <v>634</v>
      </c>
      <c r="C134" s="26" t="s">
        <v>8</v>
      </c>
      <c r="D134" s="26" t="s">
        <v>7</v>
      </c>
      <c r="E134" s="26" t="s">
        <v>6</v>
      </c>
      <c r="F134" s="32">
        <v>3</v>
      </c>
      <c r="G134" s="26">
        <v>100</v>
      </c>
      <c r="H134" s="32">
        <v>3</v>
      </c>
      <c r="I134" s="29">
        <v>6</v>
      </c>
      <c r="J134" s="29">
        <v>200</v>
      </c>
      <c r="K134" s="47">
        <v>200</v>
      </c>
    </row>
    <row r="135" spans="1:11" ht="57" x14ac:dyDescent="0.3">
      <c r="A135" s="65" t="s">
        <v>633</v>
      </c>
      <c r="B135" s="45" t="s">
        <v>632</v>
      </c>
      <c r="C135" s="26" t="s">
        <v>24</v>
      </c>
      <c r="D135" s="26" t="s">
        <v>23</v>
      </c>
      <c r="E135" s="26" t="s">
        <v>6</v>
      </c>
      <c r="F135" s="33">
        <f>SUM(F137:F142)</f>
        <v>7110</v>
      </c>
      <c r="G135" s="26">
        <v>100</v>
      </c>
      <c r="H135" s="41">
        <f>SUM(H137:H142)</f>
        <v>1859</v>
      </c>
      <c r="I135" s="27">
        <v>1054</v>
      </c>
      <c r="J135" s="30">
        <v>56.697149004841307</v>
      </c>
      <c r="K135" s="30">
        <v>59.53586497890295</v>
      </c>
    </row>
    <row r="136" spans="1:11" ht="71.25" x14ac:dyDescent="0.3">
      <c r="A136" s="68" t="s">
        <v>631</v>
      </c>
      <c r="B136" s="76" t="s">
        <v>630</v>
      </c>
      <c r="C136" s="26" t="s">
        <v>24</v>
      </c>
      <c r="D136" s="26" t="s">
        <v>23</v>
      </c>
      <c r="E136" s="26" t="s">
        <v>6</v>
      </c>
      <c r="F136" s="33">
        <f>SUM(F137:F142)</f>
        <v>7110</v>
      </c>
      <c r="G136" s="26">
        <v>100</v>
      </c>
      <c r="H136" s="41">
        <f>SUM(H137:H142)</f>
        <v>1859</v>
      </c>
      <c r="I136" s="27">
        <v>1054</v>
      </c>
      <c r="J136" s="30">
        <v>56.697149004841307</v>
      </c>
      <c r="K136" s="30">
        <v>59.53586497890295</v>
      </c>
    </row>
    <row r="137" spans="1:11" ht="42.75" x14ac:dyDescent="0.3">
      <c r="A137" s="68" t="s">
        <v>629</v>
      </c>
      <c r="B137" s="76" t="s">
        <v>628</v>
      </c>
      <c r="C137" s="26" t="s">
        <v>8</v>
      </c>
      <c r="D137" s="26" t="s">
        <v>7</v>
      </c>
      <c r="E137" s="26" t="s">
        <v>6</v>
      </c>
      <c r="F137" s="33">
        <v>1</v>
      </c>
      <c r="G137" s="26">
        <v>100</v>
      </c>
      <c r="H137" s="41">
        <f>SUM(H143)</f>
        <v>0</v>
      </c>
      <c r="I137" s="27">
        <v>0</v>
      </c>
      <c r="J137" s="30">
        <v>0</v>
      </c>
      <c r="K137" s="30">
        <v>0</v>
      </c>
    </row>
    <row r="138" spans="1:11" ht="42.75" x14ac:dyDescent="0.3">
      <c r="A138" s="68" t="s">
        <v>627</v>
      </c>
      <c r="B138" s="76" t="s">
        <v>626</v>
      </c>
      <c r="C138" s="26" t="s">
        <v>8</v>
      </c>
      <c r="D138" s="26" t="s">
        <v>7</v>
      </c>
      <c r="E138" s="26" t="s">
        <v>6</v>
      </c>
      <c r="F138" s="27">
        <v>4028</v>
      </c>
      <c r="G138" s="26">
        <v>100</v>
      </c>
      <c r="H138" s="41">
        <f>SUM(H144:H152)</f>
        <v>1032</v>
      </c>
      <c r="I138" s="27">
        <v>1054</v>
      </c>
      <c r="J138" s="30">
        <v>102.13178294573643</v>
      </c>
      <c r="K138" s="30">
        <v>86.022840119165849</v>
      </c>
    </row>
    <row r="139" spans="1:11" ht="57" x14ac:dyDescent="0.3">
      <c r="A139" s="65" t="s">
        <v>625</v>
      </c>
      <c r="B139" s="76" t="s">
        <v>624</v>
      </c>
      <c r="C139" s="26" t="s">
        <v>8</v>
      </c>
      <c r="D139" s="26" t="s">
        <v>7</v>
      </c>
      <c r="E139" s="26" t="s">
        <v>6</v>
      </c>
      <c r="F139" s="27">
        <v>2954</v>
      </c>
      <c r="G139" s="26">
        <v>100</v>
      </c>
      <c r="H139" s="41">
        <f>SUM(H153:H157)</f>
        <v>788</v>
      </c>
      <c r="I139" s="27">
        <v>0</v>
      </c>
      <c r="J139" s="30">
        <v>0</v>
      </c>
      <c r="K139" s="30">
        <v>23.865944482058225</v>
      </c>
    </row>
    <row r="140" spans="1:11" ht="42.75" x14ac:dyDescent="0.3">
      <c r="A140" s="68" t="s">
        <v>623</v>
      </c>
      <c r="B140" s="76" t="s">
        <v>622</v>
      </c>
      <c r="C140" s="26" t="s">
        <v>8</v>
      </c>
      <c r="D140" s="26" t="s">
        <v>7</v>
      </c>
      <c r="E140" s="26" t="s">
        <v>6</v>
      </c>
      <c r="F140" s="33">
        <v>15</v>
      </c>
      <c r="G140" s="26">
        <v>100</v>
      </c>
      <c r="H140" s="41">
        <f>SUM(H158:H161)</f>
        <v>4</v>
      </c>
      <c r="I140" s="27">
        <v>0</v>
      </c>
      <c r="J140" s="30">
        <v>0</v>
      </c>
      <c r="K140" s="30">
        <v>60</v>
      </c>
    </row>
    <row r="141" spans="1:11" ht="57" x14ac:dyDescent="0.3">
      <c r="A141" s="65" t="s">
        <v>621</v>
      </c>
      <c r="B141" s="76" t="s">
        <v>620</v>
      </c>
      <c r="C141" s="26" t="s">
        <v>8</v>
      </c>
      <c r="D141" s="26" t="s">
        <v>7</v>
      </c>
      <c r="E141" s="26" t="s">
        <v>6</v>
      </c>
      <c r="F141" s="33">
        <v>80</v>
      </c>
      <c r="G141" s="26">
        <v>100</v>
      </c>
      <c r="H141" s="41">
        <f>SUM(H162:H167)</f>
        <v>28</v>
      </c>
      <c r="I141" s="27">
        <v>0</v>
      </c>
      <c r="J141" s="30">
        <v>0</v>
      </c>
      <c r="K141" s="30">
        <v>43.75</v>
      </c>
    </row>
    <row r="142" spans="1:11" ht="42.75" x14ac:dyDescent="0.3">
      <c r="A142" s="65" t="s">
        <v>619</v>
      </c>
      <c r="B142" s="76" t="s">
        <v>618</v>
      </c>
      <c r="C142" s="26" t="s">
        <v>8</v>
      </c>
      <c r="D142" s="26" t="s">
        <v>7</v>
      </c>
      <c r="E142" s="26" t="s">
        <v>6</v>
      </c>
      <c r="F142" s="33">
        <v>32</v>
      </c>
      <c r="G142" s="26">
        <v>100</v>
      </c>
      <c r="H142" s="41">
        <f>SUM(H168:H174)</f>
        <v>7</v>
      </c>
      <c r="I142" s="27">
        <v>0</v>
      </c>
      <c r="J142" s="30">
        <v>0</v>
      </c>
      <c r="K142" s="30">
        <v>59.375</v>
      </c>
    </row>
    <row r="143" spans="1:11" ht="85.5" x14ac:dyDescent="0.3">
      <c r="A143" s="68" t="s">
        <v>617</v>
      </c>
      <c r="B143" s="76" t="s">
        <v>616</v>
      </c>
      <c r="C143" s="26" t="s">
        <v>8</v>
      </c>
      <c r="D143" s="26" t="s">
        <v>7</v>
      </c>
      <c r="E143" s="26" t="s">
        <v>6</v>
      </c>
      <c r="F143" s="33">
        <v>1</v>
      </c>
      <c r="G143" s="26">
        <v>100</v>
      </c>
      <c r="H143" s="42">
        <v>0</v>
      </c>
      <c r="I143" s="27">
        <v>0</v>
      </c>
      <c r="J143" s="30">
        <v>0</v>
      </c>
      <c r="K143" s="30">
        <v>0</v>
      </c>
    </row>
    <row r="144" spans="1:11" ht="57" x14ac:dyDescent="0.3">
      <c r="A144" s="66" t="s">
        <v>615</v>
      </c>
      <c r="B144" s="28" t="s">
        <v>614</v>
      </c>
      <c r="C144" s="26" t="s">
        <v>8</v>
      </c>
      <c r="D144" s="26" t="s">
        <v>7</v>
      </c>
      <c r="E144" s="26" t="s">
        <v>6</v>
      </c>
      <c r="F144" s="33">
        <v>523</v>
      </c>
      <c r="G144" s="26">
        <v>100</v>
      </c>
      <c r="H144" s="42">
        <v>134</v>
      </c>
      <c r="I144" s="27">
        <v>195</v>
      </c>
      <c r="J144" s="30">
        <v>145.52238805970151</v>
      </c>
      <c r="K144" s="30">
        <v>148.94837476099428</v>
      </c>
    </row>
    <row r="145" spans="1:11" ht="42.75" x14ac:dyDescent="0.3">
      <c r="A145" s="66" t="s">
        <v>613</v>
      </c>
      <c r="B145" s="28" t="s">
        <v>612</v>
      </c>
      <c r="C145" s="26" t="s">
        <v>8</v>
      </c>
      <c r="D145" s="26" t="s">
        <v>7</v>
      </c>
      <c r="E145" s="26" t="s">
        <v>6</v>
      </c>
      <c r="F145" s="33">
        <v>275</v>
      </c>
      <c r="G145" s="26">
        <v>100</v>
      </c>
      <c r="H145" s="42">
        <v>71</v>
      </c>
      <c r="I145" s="27">
        <v>75</v>
      </c>
      <c r="J145" s="30">
        <v>105.63380281690141</v>
      </c>
      <c r="K145" s="30">
        <v>117.09090909090909</v>
      </c>
    </row>
    <row r="146" spans="1:11" ht="42.75" x14ac:dyDescent="0.3">
      <c r="A146" s="66" t="s">
        <v>611</v>
      </c>
      <c r="B146" s="28" t="s">
        <v>610</v>
      </c>
      <c r="C146" s="26" t="s">
        <v>8</v>
      </c>
      <c r="D146" s="26" t="s">
        <v>7</v>
      </c>
      <c r="E146" s="26" t="s">
        <v>6</v>
      </c>
      <c r="F146" s="33">
        <v>10</v>
      </c>
      <c r="G146" s="26">
        <v>100</v>
      </c>
      <c r="H146" s="42">
        <v>1</v>
      </c>
      <c r="I146" s="27">
        <v>3</v>
      </c>
      <c r="J146" s="30">
        <v>300</v>
      </c>
      <c r="K146" s="30">
        <v>90</v>
      </c>
    </row>
    <row r="147" spans="1:11" ht="28.5" x14ac:dyDescent="0.3">
      <c r="A147" s="66" t="s">
        <v>609</v>
      </c>
      <c r="B147" s="28" t="s">
        <v>608</v>
      </c>
      <c r="C147" s="26" t="s">
        <v>8</v>
      </c>
      <c r="D147" s="26" t="s">
        <v>7</v>
      </c>
      <c r="E147" s="26" t="s">
        <v>6</v>
      </c>
      <c r="F147" s="33">
        <v>60</v>
      </c>
      <c r="G147" s="26">
        <v>100</v>
      </c>
      <c r="H147" s="42">
        <v>13</v>
      </c>
      <c r="I147" s="27">
        <v>10</v>
      </c>
      <c r="J147" s="30">
        <v>76.923076923076934</v>
      </c>
      <c r="K147" s="30">
        <v>68.333333333333329</v>
      </c>
    </row>
    <row r="148" spans="1:11" ht="28.5" x14ac:dyDescent="0.3">
      <c r="A148" s="66" t="s">
        <v>607</v>
      </c>
      <c r="B148" s="28" t="s">
        <v>606</v>
      </c>
      <c r="C148" s="26" t="s">
        <v>8</v>
      </c>
      <c r="D148" s="26" t="s">
        <v>7</v>
      </c>
      <c r="E148" s="26" t="s">
        <v>6</v>
      </c>
      <c r="F148" s="33">
        <v>60</v>
      </c>
      <c r="G148" s="26">
        <v>100</v>
      </c>
      <c r="H148" s="42">
        <v>18</v>
      </c>
      <c r="I148" s="27">
        <v>13</v>
      </c>
      <c r="J148" s="30">
        <v>72.222222222222214</v>
      </c>
      <c r="K148" s="30">
        <v>68.333333333333329</v>
      </c>
    </row>
    <row r="149" spans="1:11" ht="42.75" x14ac:dyDescent="0.3">
      <c r="A149" s="66" t="s">
        <v>605</v>
      </c>
      <c r="B149" s="28" t="s">
        <v>604</v>
      </c>
      <c r="C149" s="26" t="s">
        <v>8</v>
      </c>
      <c r="D149" s="26" t="s">
        <v>7</v>
      </c>
      <c r="E149" s="26" t="s">
        <v>6</v>
      </c>
      <c r="F149" s="33">
        <v>979</v>
      </c>
      <c r="G149" s="26">
        <v>100</v>
      </c>
      <c r="H149" s="42">
        <v>249</v>
      </c>
      <c r="I149" s="27">
        <v>36</v>
      </c>
      <c r="J149" s="30">
        <v>14.457831325301203</v>
      </c>
      <c r="K149" s="30">
        <v>14.606741573033707</v>
      </c>
    </row>
    <row r="150" spans="1:11" ht="42.75" x14ac:dyDescent="0.3">
      <c r="A150" s="66" t="s">
        <v>603</v>
      </c>
      <c r="B150" s="28" t="s">
        <v>602</v>
      </c>
      <c r="C150" s="26" t="s">
        <v>8</v>
      </c>
      <c r="D150" s="26" t="s">
        <v>7</v>
      </c>
      <c r="E150" s="26" t="s">
        <v>6</v>
      </c>
      <c r="F150" s="33">
        <v>2100</v>
      </c>
      <c r="G150" s="26">
        <v>100</v>
      </c>
      <c r="H150" s="42">
        <v>542</v>
      </c>
      <c r="I150" s="27">
        <v>703</v>
      </c>
      <c r="J150" s="30">
        <v>129.70479704797049</v>
      </c>
      <c r="K150" s="30">
        <v>100.0952380952381</v>
      </c>
    </row>
    <row r="151" spans="1:11" ht="42.75" x14ac:dyDescent="0.3">
      <c r="A151" s="66" t="s">
        <v>601</v>
      </c>
      <c r="B151" s="28" t="s">
        <v>600</v>
      </c>
      <c r="C151" s="26" t="s">
        <v>8</v>
      </c>
      <c r="D151" s="26" t="s">
        <v>7</v>
      </c>
      <c r="E151" s="26" t="s">
        <v>6</v>
      </c>
      <c r="F151" s="33">
        <v>18</v>
      </c>
      <c r="G151" s="26">
        <v>100</v>
      </c>
      <c r="H151" s="42">
        <v>3</v>
      </c>
      <c r="I151" s="27">
        <v>19</v>
      </c>
      <c r="J151" s="30">
        <v>633.33333333333326</v>
      </c>
      <c r="K151" s="30">
        <v>155.55555555555557</v>
      </c>
    </row>
    <row r="152" spans="1:11" ht="57" x14ac:dyDescent="0.3">
      <c r="A152" s="66" t="s">
        <v>599</v>
      </c>
      <c r="B152" s="28" t="s">
        <v>598</v>
      </c>
      <c r="C152" s="26" t="s">
        <v>8</v>
      </c>
      <c r="D152" s="26" t="s">
        <v>7</v>
      </c>
      <c r="E152" s="26" t="s">
        <v>6</v>
      </c>
      <c r="F152" s="33">
        <v>3</v>
      </c>
      <c r="G152" s="26">
        <v>100</v>
      </c>
      <c r="H152" s="42">
        <v>1</v>
      </c>
      <c r="I152" s="27">
        <v>0</v>
      </c>
      <c r="J152" s="30">
        <v>0</v>
      </c>
      <c r="K152" s="30">
        <v>0</v>
      </c>
    </row>
    <row r="153" spans="1:11" ht="71.25" x14ac:dyDescent="0.3">
      <c r="A153" s="66" t="s">
        <v>597</v>
      </c>
      <c r="B153" s="28" t="s">
        <v>596</v>
      </c>
      <c r="C153" s="26" t="s">
        <v>8</v>
      </c>
      <c r="D153" s="26" t="s">
        <v>7</v>
      </c>
      <c r="E153" s="26" t="s">
        <v>6</v>
      </c>
      <c r="F153" s="33">
        <v>2700</v>
      </c>
      <c r="G153" s="26">
        <v>100</v>
      </c>
      <c r="H153" s="42">
        <v>739</v>
      </c>
      <c r="I153" s="27">
        <v>0</v>
      </c>
      <c r="J153" s="30">
        <v>0</v>
      </c>
      <c r="K153" s="30">
        <v>22.703703703703702</v>
      </c>
    </row>
    <row r="154" spans="1:11" ht="57" x14ac:dyDescent="0.3">
      <c r="A154" s="66" t="s">
        <v>595</v>
      </c>
      <c r="B154" s="28" t="s">
        <v>594</v>
      </c>
      <c r="C154" s="26" t="s">
        <v>8</v>
      </c>
      <c r="D154" s="26" t="s">
        <v>7</v>
      </c>
      <c r="E154" s="26" t="s">
        <v>6</v>
      </c>
      <c r="F154" s="33">
        <v>230</v>
      </c>
      <c r="G154" s="26">
        <v>100</v>
      </c>
      <c r="H154" s="42">
        <v>45</v>
      </c>
      <c r="I154" s="27">
        <v>0</v>
      </c>
      <c r="J154" s="30">
        <v>0</v>
      </c>
      <c r="K154" s="30">
        <v>32.173913043478258</v>
      </c>
    </row>
    <row r="155" spans="1:11" ht="57" x14ac:dyDescent="0.3">
      <c r="A155" s="66" t="s">
        <v>593</v>
      </c>
      <c r="B155" s="28" t="s">
        <v>592</v>
      </c>
      <c r="C155" s="26" t="s">
        <v>8</v>
      </c>
      <c r="D155" s="26" t="s">
        <v>7</v>
      </c>
      <c r="E155" s="26" t="s">
        <v>6</v>
      </c>
      <c r="F155" s="33">
        <v>5</v>
      </c>
      <c r="G155" s="26">
        <v>100</v>
      </c>
      <c r="H155" s="42">
        <v>1</v>
      </c>
      <c r="I155" s="27">
        <v>0</v>
      </c>
      <c r="J155" s="30">
        <v>0</v>
      </c>
      <c r="K155" s="30">
        <v>120</v>
      </c>
    </row>
    <row r="156" spans="1:11" ht="57" x14ac:dyDescent="0.3">
      <c r="A156" s="66" t="s">
        <v>591</v>
      </c>
      <c r="B156" s="28" t="s">
        <v>590</v>
      </c>
      <c r="C156" s="26" t="s">
        <v>8</v>
      </c>
      <c r="D156" s="26" t="s">
        <v>7</v>
      </c>
      <c r="E156" s="26" t="s">
        <v>6</v>
      </c>
      <c r="F156" s="33">
        <v>10</v>
      </c>
      <c r="G156" s="26">
        <v>100</v>
      </c>
      <c r="H156" s="42">
        <v>2</v>
      </c>
      <c r="I156" s="27">
        <v>0</v>
      </c>
      <c r="J156" s="30">
        <v>0</v>
      </c>
      <c r="K156" s="30">
        <v>70</v>
      </c>
    </row>
    <row r="157" spans="1:11" ht="42.75" x14ac:dyDescent="0.3">
      <c r="A157" s="66" t="s">
        <v>589</v>
      </c>
      <c r="B157" s="28" t="s">
        <v>588</v>
      </c>
      <c r="C157" s="26" t="s">
        <v>8</v>
      </c>
      <c r="D157" s="26" t="s">
        <v>7</v>
      </c>
      <c r="E157" s="26" t="s">
        <v>6</v>
      </c>
      <c r="F157" s="33">
        <v>9</v>
      </c>
      <c r="G157" s="26">
        <v>100</v>
      </c>
      <c r="H157" s="42">
        <v>1</v>
      </c>
      <c r="I157" s="27">
        <v>0</v>
      </c>
      <c r="J157" s="30">
        <v>0</v>
      </c>
      <c r="K157" s="30">
        <v>55.555555555555557</v>
      </c>
    </row>
    <row r="158" spans="1:11" ht="57" x14ac:dyDescent="0.3">
      <c r="A158" s="66" t="s">
        <v>587</v>
      </c>
      <c r="B158" s="28" t="s">
        <v>586</v>
      </c>
      <c r="C158" s="26" t="s">
        <v>8</v>
      </c>
      <c r="D158" s="26" t="s">
        <v>7</v>
      </c>
      <c r="E158" s="26" t="s">
        <v>6</v>
      </c>
      <c r="F158" s="33">
        <v>6</v>
      </c>
      <c r="G158" s="26">
        <v>100</v>
      </c>
      <c r="H158" s="42">
        <v>2</v>
      </c>
      <c r="I158" s="27">
        <v>0</v>
      </c>
      <c r="J158" s="30">
        <v>0</v>
      </c>
      <c r="K158" s="30">
        <v>50</v>
      </c>
    </row>
    <row r="159" spans="1:11" ht="71.25" x14ac:dyDescent="0.3">
      <c r="A159" s="66" t="s">
        <v>585</v>
      </c>
      <c r="B159" s="28" t="s">
        <v>584</v>
      </c>
      <c r="C159" s="26" t="s">
        <v>8</v>
      </c>
      <c r="D159" s="26" t="s">
        <v>7</v>
      </c>
      <c r="E159" s="26" t="s">
        <v>6</v>
      </c>
      <c r="F159" s="33">
        <v>3</v>
      </c>
      <c r="G159" s="26">
        <v>100</v>
      </c>
      <c r="H159" s="42">
        <v>0</v>
      </c>
      <c r="I159" s="27">
        <v>0</v>
      </c>
      <c r="J159" s="30">
        <v>0</v>
      </c>
      <c r="K159" s="30">
        <v>66.666666666666657</v>
      </c>
    </row>
    <row r="160" spans="1:11" ht="57" x14ac:dyDescent="0.3">
      <c r="A160" s="66" t="s">
        <v>583</v>
      </c>
      <c r="B160" s="28" t="s">
        <v>582</v>
      </c>
      <c r="C160" s="26" t="s">
        <v>8</v>
      </c>
      <c r="D160" s="26" t="s">
        <v>7</v>
      </c>
      <c r="E160" s="26" t="s">
        <v>6</v>
      </c>
      <c r="F160" s="33">
        <v>2</v>
      </c>
      <c r="G160" s="26">
        <v>100</v>
      </c>
      <c r="H160" s="42">
        <v>1</v>
      </c>
      <c r="I160" s="27">
        <v>0</v>
      </c>
      <c r="J160" s="30">
        <v>0</v>
      </c>
      <c r="K160" s="30">
        <v>100</v>
      </c>
    </row>
    <row r="161" spans="1:11" ht="71.25" x14ac:dyDescent="0.3">
      <c r="A161" s="66" t="s">
        <v>581</v>
      </c>
      <c r="B161" s="28" t="s">
        <v>580</v>
      </c>
      <c r="C161" s="26" t="s">
        <v>8</v>
      </c>
      <c r="D161" s="26" t="s">
        <v>7</v>
      </c>
      <c r="E161" s="26" t="s">
        <v>6</v>
      </c>
      <c r="F161" s="33">
        <v>4</v>
      </c>
      <c r="G161" s="26">
        <v>100</v>
      </c>
      <c r="H161" s="42">
        <v>1</v>
      </c>
      <c r="I161" s="27">
        <v>0</v>
      </c>
      <c r="J161" s="30">
        <v>0</v>
      </c>
      <c r="K161" s="30">
        <v>50</v>
      </c>
    </row>
    <row r="162" spans="1:11" ht="42.75" x14ac:dyDescent="0.3">
      <c r="A162" s="66" t="s">
        <v>579</v>
      </c>
      <c r="B162" s="28" t="s">
        <v>578</v>
      </c>
      <c r="C162" s="26" t="s">
        <v>8</v>
      </c>
      <c r="D162" s="26" t="s">
        <v>7</v>
      </c>
      <c r="E162" s="26" t="s">
        <v>6</v>
      </c>
      <c r="F162" s="33">
        <v>17</v>
      </c>
      <c r="G162" s="26">
        <v>100</v>
      </c>
      <c r="H162" s="42">
        <v>5</v>
      </c>
      <c r="I162" s="27">
        <v>0</v>
      </c>
      <c r="J162" s="30">
        <v>0</v>
      </c>
      <c r="K162" s="30">
        <v>52.941176470588239</v>
      </c>
    </row>
    <row r="163" spans="1:11" ht="42.75" x14ac:dyDescent="0.3">
      <c r="A163" s="66" t="s">
        <v>577</v>
      </c>
      <c r="B163" s="28" t="s">
        <v>576</v>
      </c>
      <c r="C163" s="26" t="s">
        <v>8</v>
      </c>
      <c r="D163" s="26" t="s">
        <v>7</v>
      </c>
      <c r="E163" s="26" t="s">
        <v>6</v>
      </c>
      <c r="F163" s="33">
        <v>30</v>
      </c>
      <c r="G163" s="26">
        <v>100</v>
      </c>
      <c r="H163" s="42">
        <v>10</v>
      </c>
      <c r="I163" s="27">
        <v>0</v>
      </c>
      <c r="J163" s="30">
        <v>0</v>
      </c>
      <c r="K163" s="30">
        <v>36.666666666666664</v>
      </c>
    </row>
    <row r="164" spans="1:11" ht="42.75" x14ac:dyDescent="0.3">
      <c r="A164" s="66" t="s">
        <v>575</v>
      </c>
      <c r="B164" s="28" t="s">
        <v>574</v>
      </c>
      <c r="C164" s="26" t="s">
        <v>8</v>
      </c>
      <c r="D164" s="26" t="s">
        <v>7</v>
      </c>
      <c r="E164" s="26" t="s">
        <v>6</v>
      </c>
      <c r="F164" s="33">
        <v>30</v>
      </c>
      <c r="G164" s="26">
        <v>100</v>
      </c>
      <c r="H164" s="42">
        <v>11</v>
      </c>
      <c r="I164" s="27">
        <v>0</v>
      </c>
      <c r="J164" s="30">
        <v>0</v>
      </c>
      <c r="K164" s="30">
        <v>40</v>
      </c>
    </row>
    <row r="165" spans="1:11" ht="57" x14ac:dyDescent="0.3">
      <c r="A165" s="66" t="s">
        <v>573</v>
      </c>
      <c r="B165" s="28" t="s">
        <v>572</v>
      </c>
      <c r="C165" s="26" t="s">
        <v>8</v>
      </c>
      <c r="D165" s="26" t="s">
        <v>7</v>
      </c>
      <c r="E165" s="26" t="s">
        <v>6</v>
      </c>
      <c r="F165" s="33">
        <v>1</v>
      </c>
      <c r="G165" s="26">
        <v>100</v>
      </c>
      <c r="H165" s="42">
        <v>1</v>
      </c>
      <c r="I165" s="27">
        <v>0</v>
      </c>
      <c r="J165" s="30">
        <v>0</v>
      </c>
      <c r="K165" s="30">
        <v>300</v>
      </c>
    </row>
    <row r="166" spans="1:11" ht="42.75" x14ac:dyDescent="0.3">
      <c r="A166" s="66" t="s">
        <v>571</v>
      </c>
      <c r="B166" s="28" t="s">
        <v>570</v>
      </c>
      <c r="C166" s="26" t="s">
        <v>8</v>
      </c>
      <c r="D166" s="26" t="s">
        <v>7</v>
      </c>
      <c r="E166" s="26" t="s">
        <v>6</v>
      </c>
      <c r="F166" s="33">
        <v>1</v>
      </c>
      <c r="G166" s="26">
        <v>100</v>
      </c>
      <c r="H166" s="42">
        <v>1</v>
      </c>
      <c r="I166" s="27">
        <v>0</v>
      </c>
      <c r="J166" s="30">
        <v>0</v>
      </c>
      <c r="K166" s="30">
        <v>0</v>
      </c>
    </row>
    <row r="167" spans="1:11" ht="85.5" x14ac:dyDescent="0.3">
      <c r="A167" s="66" t="s">
        <v>569</v>
      </c>
      <c r="B167" s="28" t="s">
        <v>568</v>
      </c>
      <c r="C167" s="26" t="s">
        <v>8</v>
      </c>
      <c r="D167" s="26" t="s">
        <v>7</v>
      </c>
      <c r="E167" s="26" t="s">
        <v>6</v>
      </c>
      <c r="F167" s="33">
        <v>1</v>
      </c>
      <c r="G167" s="26">
        <v>100</v>
      </c>
      <c r="H167" s="42">
        <v>0</v>
      </c>
      <c r="I167" s="27">
        <v>0</v>
      </c>
      <c r="J167" s="30">
        <v>0</v>
      </c>
      <c r="K167" s="30">
        <v>0</v>
      </c>
    </row>
    <row r="168" spans="1:11" ht="71.25" x14ac:dyDescent="0.3">
      <c r="A168" s="66" t="s">
        <v>567</v>
      </c>
      <c r="B168" s="28" t="s">
        <v>566</v>
      </c>
      <c r="C168" s="26" t="s">
        <v>8</v>
      </c>
      <c r="D168" s="26" t="s">
        <v>7</v>
      </c>
      <c r="E168" s="26" t="s">
        <v>6</v>
      </c>
      <c r="F168" s="33">
        <v>4</v>
      </c>
      <c r="G168" s="26">
        <v>100</v>
      </c>
      <c r="H168" s="42">
        <v>1</v>
      </c>
      <c r="I168" s="27">
        <v>0</v>
      </c>
      <c r="J168" s="30">
        <v>0</v>
      </c>
      <c r="K168" s="30">
        <v>75</v>
      </c>
    </row>
    <row r="169" spans="1:11" ht="42.75" x14ac:dyDescent="0.3">
      <c r="A169" s="66" t="s">
        <v>565</v>
      </c>
      <c r="B169" s="28" t="s">
        <v>564</v>
      </c>
      <c r="C169" s="26" t="s">
        <v>8</v>
      </c>
      <c r="D169" s="26" t="s">
        <v>7</v>
      </c>
      <c r="E169" s="26" t="s">
        <v>6</v>
      </c>
      <c r="F169" s="33">
        <v>5</v>
      </c>
      <c r="G169" s="26">
        <v>100</v>
      </c>
      <c r="H169" s="42">
        <v>1</v>
      </c>
      <c r="I169" s="27">
        <v>0</v>
      </c>
      <c r="J169" s="30">
        <v>0</v>
      </c>
      <c r="K169" s="30">
        <v>40</v>
      </c>
    </row>
    <row r="170" spans="1:11" ht="57" x14ac:dyDescent="0.3">
      <c r="A170" s="66" t="s">
        <v>563</v>
      </c>
      <c r="B170" s="28" t="s">
        <v>562</v>
      </c>
      <c r="C170" s="26" t="s">
        <v>8</v>
      </c>
      <c r="D170" s="26" t="s">
        <v>7</v>
      </c>
      <c r="E170" s="26" t="s">
        <v>6</v>
      </c>
      <c r="F170" s="33">
        <v>7</v>
      </c>
      <c r="G170" s="26">
        <v>100</v>
      </c>
      <c r="H170" s="42">
        <v>2</v>
      </c>
      <c r="I170" s="27">
        <v>0</v>
      </c>
      <c r="J170" s="30">
        <v>0</v>
      </c>
      <c r="K170" s="30">
        <v>57.142857142857139</v>
      </c>
    </row>
    <row r="171" spans="1:11" ht="85.5" x14ac:dyDescent="0.3">
      <c r="A171" s="66" t="s">
        <v>561</v>
      </c>
      <c r="B171" s="28" t="s">
        <v>560</v>
      </c>
      <c r="C171" s="26" t="s">
        <v>8</v>
      </c>
      <c r="D171" s="26" t="s">
        <v>7</v>
      </c>
      <c r="E171" s="26" t="s">
        <v>6</v>
      </c>
      <c r="F171" s="33">
        <v>9</v>
      </c>
      <c r="G171" s="26">
        <v>100</v>
      </c>
      <c r="H171" s="42">
        <v>2</v>
      </c>
      <c r="I171" s="27">
        <v>0</v>
      </c>
      <c r="J171" s="30">
        <v>0</v>
      </c>
      <c r="K171" s="30">
        <v>22.222222222222221</v>
      </c>
    </row>
    <row r="172" spans="1:11" ht="57" x14ac:dyDescent="0.3">
      <c r="A172" s="66" t="s">
        <v>559</v>
      </c>
      <c r="B172" s="28" t="s">
        <v>558</v>
      </c>
      <c r="C172" s="26" t="s">
        <v>8</v>
      </c>
      <c r="D172" s="26" t="s">
        <v>7</v>
      </c>
      <c r="E172" s="26" t="s">
        <v>6</v>
      </c>
      <c r="F172" s="33">
        <v>5</v>
      </c>
      <c r="G172" s="26">
        <v>100</v>
      </c>
      <c r="H172" s="42">
        <v>1</v>
      </c>
      <c r="I172" s="27">
        <v>0</v>
      </c>
      <c r="J172" s="30">
        <v>0</v>
      </c>
      <c r="K172" s="30">
        <v>60</v>
      </c>
    </row>
    <row r="173" spans="1:11" ht="85.5" x14ac:dyDescent="0.3">
      <c r="A173" s="66" t="s">
        <v>557</v>
      </c>
      <c r="B173" s="28" t="s">
        <v>556</v>
      </c>
      <c r="C173" s="26" t="s">
        <v>8</v>
      </c>
      <c r="D173" s="26" t="s">
        <v>7</v>
      </c>
      <c r="E173" s="26" t="s">
        <v>6</v>
      </c>
      <c r="F173" s="33">
        <v>1</v>
      </c>
      <c r="G173" s="26">
        <v>100</v>
      </c>
      <c r="H173" s="42">
        <v>0</v>
      </c>
      <c r="I173" s="27">
        <v>0</v>
      </c>
      <c r="J173" s="30">
        <v>0</v>
      </c>
      <c r="K173" s="30">
        <v>300</v>
      </c>
    </row>
    <row r="174" spans="1:11" ht="71.25" x14ac:dyDescent="0.3">
      <c r="A174" s="77" t="s">
        <v>555</v>
      </c>
      <c r="B174" s="32" t="s">
        <v>554</v>
      </c>
      <c r="C174" s="26" t="s">
        <v>8</v>
      </c>
      <c r="D174" s="26" t="s">
        <v>7</v>
      </c>
      <c r="E174" s="26" t="s">
        <v>6</v>
      </c>
      <c r="F174" s="33">
        <v>1</v>
      </c>
      <c r="G174" s="26">
        <v>100</v>
      </c>
      <c r="H174" s="42">
        <v>0</v>
      </c>
      <c r="I174" s="27">
        <v>0</v>
      </c>
      <c r="J174" s="30">
        <v>0</v>
      </c>
      <c r="K174" s="30">
        <v>200</v>
      </c>
    </row>
    <row r="175" spans="1:11" ht="57" x14ac:dyDescent="0.3">
      <c r="A175" s="65" t="s">
        <v>553</v>
      </c>
      <c r="B175" s="33" t="s">
        <v>552</v>
      </c>
      <c r="C175" s="26" t="s">
        <v>24</v>
      </c>
      <c r="D175" s="26" t="s">
        <v>23</v>
      </c>
      <c r="E175" s="26" t="s">
        <v>6</v>
      </c>
      <c r="F175" s="48">
        <v>243856400</v>
      </c>
      <c r="G175" s="26">
        <v>100</v>
      </c>
      <c r="H175" s="49">
        <v>243856400</v>
      </c>
      <c r="I175" s="48">
        <v>283764047</v>
      </c>
      <c r="J175" s="50">
        <v>116.36522436975203</v>
      </c>
      <c r="K175" s="50">
        <v>116.36522436975203</v>
      </c>
    </row>
    <row r="176" spans="1:11" ht="57" x14ac:dyDescent="0.3">
      <c r="A176" s="66" t="s">
        <v>551</v>
      </c>
      <c r="B176" s="28" t="s">
        <v>550</v>
      </c>
      <c r="C176" s="26" t="s">
        <v>24</v>
      </c>
      <c r="D176" s="26" t="s">
        <v>23</v>
      </c>
      <c r="E176" s="26" t="s">
        <v>6</v>
      </c>
      <c r="F176" s="48">
        <v>76</v>
      </c>
      <c r="G176" s="26">
        <v>100</v>
      </c>
      <c r="H176" s="49">
        <v>19</v>
      </c>
      <c r="I176" s="48">
        <v>19</v>
      </c>
      <c r="J176" s="50">
        <v>100</v>
      </c>
      <c r="K176" s="50">
        <v>100</v>
      </c>
    </row>
    <row r="177" spans="1:11" ht="71.25" x14ac:dyDescent="0.3">
      <c r="A177" s="65" t="s">
        <v>549</v>
      </c>
      <c r="B177" s="33" t="s">
        <v>548</v>
      </c>
      <c r="C177" s="26" t="s">
        <v>8</v>
      </c>
      <c r="D177" s="26" t="s">
        <v>7</v>
      </c>
      <c r="E177" s="26" t="s">
        <v>6</v>
      </c>
      <c r="F177" s="48">
        <v>16</v>
      </c>
      <c r="G177" s="26">
        <v>100</v>
      </c>
      <c r="H177" s="49">
        <f>SUM(H186:H189)</f>
        <v>4</v>
      </c>
      <c r="I177" s="48">
        <v>4</v>
      </c>
      <c r="J177" s="50">
        <v>100</v>
      </c>
      <c r="K177" s="50">
        <v>100</v>
      </c>
    </row>
    <row r="178" spans="1:11" ht="71.25" x14ac:dyDescent="0.3">
      <c r="A178" s="65" t="s">
        <v>547</v>
      </c>
      <c r="B178" s="33" t="s">
        <v>546</v>
      </c>
      <c r="C178" s="26" t="s">
        <v>8</v>
      </c>
      <c r="D178" s="26" t="s">
        <v>7</v>
      </c>
      <c r="E178" s="26" t="s">
        <v>6</v>
      </c>
      <c r="F178" s="48">
        <v>63075</v>
      </c>
      <c r="G178" s="26">
        <v>100</v>
      </c>
      <c r="H178" s="49">
        <f>SUM(H190:H197)</f>
        <v>7739</v>
      </c>
      <c r="I178" s="48">
        <v>11259</v>
      </c>
      <c r="J178" s="50">
        <v>145.4839126502132</v>
      </c>
      <c r="K178" s="50">
        <v>146.7404249984329</v>
      </c>
    </row>
    <row r="179" spans="1:11" ht="28.5" x14ac:dyDescent="0.3">
      <c r="A179" s="65" t="s">
        <v>545</v>
      </c>
      <c r="B179" s="33" t="s">
        <v>544</v>
      </c>
      <c r="C179" s="26" t="s">
        <v>8</v>
      </c>
      <c r="D179" s="26" t="s">
        <v>7</v>
      </c>
      <c r="E179" s="26" t="s">
        <v>6</v>
      </c>
      <c r="F179" s="48">
        <v>1911</v>
      </c>
      <c r="G179" s="26">
        <v>100</v>
      </c>
      <c r="H179" s="49">
        <f>SUM(H198:H204)</f>
        <v>447</v>
      </c>
      <c r="I179" s="48">
        <v>958</v>
      </c>
      <c r="J179" s="50">
        <v>214.31767337807605</v>
      </c>
      <c r="K179" s="50">
        <v>159.91627420198847</v>
      </c>
    </row>
    <row r="180" spans="1:11" ht="42.75" x14ac:dyDescent="0.3">
      <c r="A180" s="65" t="s">
        <v>543</v>
      </c>
      <c r="B180" s="33" t="s">
        <v>542</v>
      </c>
      <c r="C180" s="26" t="s">
        <v>8</v>
      </c>
      <c r="D180" s="26" t="s">
        <v>7</v>
      </c>
      <c r="E180" s="26" t="s">
        <v>6</v>
      </c>
      <c r="F180" s="48">
        <v>190</v>
      </c>
      <c r="G180" s="26">
        <v>100</v>
      </c>
      <c r="H180" s="49">
        <f>SUM(H205:H210)</f>
        <v>39</v>
      </c>
      <c r="I180" s="48">
        <v>38</v>
      </c>
      <c r="J180" s="50">
        <v>97.435897435897431</v>
      </c>
      <c r="K180" s="50">
        <v>100.52631578947368</v>
      </c>
    </row>
    <row r="181" spans="1:11" ht="57" x14ac:dyDescent="0.3">
      <c r="A181" s="66" t="s">
        <v>541</v>
      </c>
      <c r="B181" s="76" t="s">
        <v>540</v>
      </c>
      <c r="C181" s="26" t="s">
        <v>8</v>
      </c>
      <c r="D181" s="26" t="s">
        <v>7</v>
      </c>
      <c r="E181" s="26" t="s">
        <v>6</v>
      </c>
      <c r="F181" s="48">
        <v>35014</v>
      </c>
      <c r="G181" s="26">
        <v>100</v>
      </c>
      <c r="H181" s="49">
        <f>SUM(H211:H213)</f>
        <v>10188</v>
      </c>
      <c r="I181" s="48">
        <v>12382</v>
      </c>
      <c r="J181" s="50">
        <v>121.53513937966234</v>
      </c>
      <c r="K181" s="50">
        <v>118.40406694465071</v>
      </c>
    </row>
    <row r="182" spans="1:11" ht="42.75" x14ac:dyDescent="0.3">
      <c r="A182" s="66" t="s">
        <v>539</v>
      </c>
      <c r="B182" s="76" t="s">
        <v>538</v>
      </c>
      <c r="C182" s="26" t="s">
        <v>8</v>
      </c>
      <c r="D182" s="26" t="s">
        <v>7</v>
      </c>
      <c r="E182" s="26" t="s">
        <v>6</v>
      </c>
      <c r="F182" s="48">
        <v>2882</v>
      </c>
      <c r="G182" s="26">
        <v>100</v>
      </c>
      <c r="H182" s="49">
        <f>H214</f>
        <v>865</v>
      </c>
      <c r="I182" s="48">
        <v>673</v>
      </c>
      <c r="J182" s="50">
        <v>77.803468208092482</v>
      </c>
      <c r="K182" s="50">
        <v>101.14503816793894</v>
      </c>
    </row>
    <row r="183" spans="1:11" ht="42.75" x14ac:dyDescent="0.3">
      <c r="A183" s="66" t="s">
        <v>537</v>
      </c>
      <c r="B183" s="76" t="s">
        <v>536</v>
      </c>
      <c r="C183" s="26" t="s">
        <v>8</v>
      </c>
      <c r="D183" s="26" t="s">
        <v>7</v>
      </c>
      <c r="E183" s="26" t="s">
        <v>6</v>
      </c>
      <c r="F183" s="48">
        <v>354</v>
      </c>
      <c r="G183" s="26">
        <v>100</v>
      </c>
      <c r="H183" s="49">
        <f>SUM(H215:H217)</f>
        <v>90</v>
      </c>
      <c r="I183" s="48">
        <v>86</v>
      </c>
      <c r="J183" s="50">
        <v>95.555555555555557</v>
      </c>
      <c r="K183" s="50">
        <v>95.480225988700568</v>
      </c>
    </row>
    <row r="184" spans="1:11" ht="57" x14ac:dyDescent="0.3">
      <c r="A184" s="66" t="s">
        <v>535</v>
      </c>
      <c r="B184" s="76" t="s">
        <v>534</v>
      </c>
      <c r="C184" s="26" t="s">
        <v>8</v>
      </c>
      <c r="D184" s="26" t="s">
        <v>7</v>
      </c>
      <c r="E184" s="26" t="s">
        <v>6</v>
      </c>
      <c r="F184" s="48">
        <v>1415</v>
      </c>
      <c r="G184" s="26">
        <v>100</v>
      </c>
      <c r="H184" s="49">
        <f>SUM(H218:H219)</f>
        <v>421</v>
      </c>
      <c r="I184" s="48">
        <v>340</v>
      </c>
      <c r="J184" s="50">
        <v>80.760095011876487</v>
      </c>
      <c r="K184" s="50">
        <v>94.416961130742052</v>
      </c>
    </row>
    <row r="185" spans="1:11" ht="57" x14ac:dyDescent="0.3">
      <c r="A185" s="66" t="s">
        <v>533</v>
      </c>
      <c r="B185" s="76" t="s">
        <v>532</v>
      </c>
      <c r="C185" s="26" t="s">
        <v>8</v>
      </c>
      <c r="D185" s="26" t="s">
        <v>7</v>
      </c>
      <c r="E185" s="26" t="s">
        <v>6</v>
      </c>
      <c r="F185" s="48">
        <v>322</v>
      </c>
      <c r="G185" s="26">
        <v>100</v>
      </c>
      <c r="H185" s="49">
        <f>SUM(H220:H222)</f>
        <v>81</v>
      </c>
      <c r="I185" s="48">
        <v>72</v>
      </c>
      <c r="J185" s="50">
        <v>88.888888888888886</v>
      </c>
      <c r="K185" s="50">
        <v>117.70186335403727</v>
      </c>
    </row>
    <row r="186" spans="1:11" ht="114" x14ac:dyDescent="0.3">
      <c r="A186" s="66" t="s">
        <v>531</v>
      </c>
      <c r="B186" s="28" t="s">
        <v>530</v>
      </c>
      <c r="C186" s="26" t="s">
        <v>8</v>
      </c>
      <c r="D186" s="26" t="s">
        <v>7</v>
      </c>
      <c r="E186" s="26" t="s">
        <v>6</v>
      </c>
      <c r="F186" s="48">
        <v>4</v>
      </c>
      <c r="G186" s="26">
        <v>100</v>
      </c>
      <c r="H186" s="51">
        <v>1</v>
      </c>
      <c r="I186" s="52">
        <v>1</v>
      </c>
      <c r="J186" s="50">
        <v>100</v>
      </c>
      <c r="K186" s="50">
        <v>100</v>
      </c>
    </row>
    <row r="187" spans="1:11" ht="99.75" x14ac:dyDescent="0.3">
      <c r="A187" s="66" t="s">
        <v>529</v>
      </c>
      <c r="B187" s="28" t="s">
        <v>528</v>
      </c>
      <c r="C187" s="26" t="s">
        <v>8</v>
      </c>
      <c r="D187" s="26" t="s">
        <v>7</v>
      </c>
      <c r="E187" s="26" t="s">
        <v>6</v>
      </c>
      <c r="F187" s="48">
        <v>4</v>
      </c>
      <c r="G187" s="26">
        <v>100</v>
      </c>
      <c r="H187" s="51">
        <v>1</v>
      </c>
      <c r="I187" s="52">
        <v>1</v>
      </c>
      <c r="J187" s="50">
        <v>100</v>
      </c>
      <c r="K187" s="50">
        <v>100</v>
      </c>
    </row>
    <row r="188" spans="1:11" ht="71.25" x14ac:dyDescent="0.3">
      <c r="A188" s="66" t="s">
        <v>527</v>
      </c>
      <c r="B188" s="28" t="s">
        <v>526</v>
      </c>
      <c r="C188" s="26" t="s">
        <v>8</v>
      </c>
      <c r="D188" s="26" t="s">
        <v>7</v>
      </c>
      <c r="E188" s="26" t="s">
        <v>6</v>
      </c>
      <c r="F188" s="48">
        <v>4</v>
      </c>
      <c r="G188" s="26">
        <v>100</v>
      </c>
      <c r="H188" s="51">
        <v>1</v>
      </c>
      <c r="I188" s="52">
        <v>1</v>
      </c>
      <c r="J188" s="50">
        <v>100</v>
      </c>
      <c r="K188" s="50">
        <v>100</v>
      </c>
    </row>
    <row r="189" spans="1:11" ht="85.5" x14ac:dyDescent="0.3">
      <c r="A189" s="66" t="s">
        <v>525</v>
      </c>
      <c r="B189" s="28" t="s">
        <v>524</v>
      </c>
      <c r="C189" s="26" t="s">
        <v>8</v>
      </c>
      <c r="D189" s="26" t="s">
        <v>7</v>
      </c>
      <c r="E189" s="26" t="s">
        <v>6</v>
      </c>
      <c r="F189" s="48">
        <v>4</v>
      </c>
      <c r="G189" s="26">
        <v>100</v>
      </c>
      <c r="H189" s="51">
        <v>1</v>
      </c>
      <c r="I189" s="52">
        <v>1</v>
      </c>
      <c r="J189" s="50">
        <v>100</v>
      </c>
      <c r="K189" s="50">
        <v>100</v>
      </c>
    </row>
    <row r="190" spans="1:11" ht="57" x14ac:dyDescent="0.3">
      <c r="A190" s="68" t="s">
        <v>523</v>
      </c>
      <c r="B190" s="28" t="s">
        <v>522</v>
      </c>
      <c r="C190" s="26" t="s">
        <v>8</v>
      </c>
      <c r="D190" s="26" t="s">
        <v>7</v>
      </c>
      <c r="E190" s="26" t="s">
        <v>6</v>
      </c>
      <c r="F190" s="48">
        <v>27980</v>
      </c>
      <c r="G190" s="26">
        <v>100</v>
      </c>
      <c r="H190" s="53">
        <v>3524</v>
      </c>
      <c r="I190" s="52">
        <v>4245</v>
      </c>
      <c r="J190" s="50">
        <v>120.45970488081726</v>
      </c>
      <c r="K190" s="50">
        <v>124.45222576619055</v>
      </c>
    </row>
    <row r="191" spans="1:11" ht="57" x14ac:dyDescent="0.3">
      <c r="A191" s="68" t="s">
        <v>521</v>
      </c>
      <c r="B191" s="28" t="s">
        <v>520</v>
      </c>
      <c r="C191" s="26" t="s">
        <v>8</v>
      </c>
      <c r="D191" s="26" t="s">
        <v>7</v>
      </c>
      <c r="E191" s="26" t="s">
        <v>6</v>
      </c>
      <c r="F191" s="48">
        <v>545</v>
      </c>
      <c r="G191" s="26">
        <v>100</v>
      </c>
      <c r="H191" s="53">
        <v>54</v>
      </c>
      <c r="I191" s="52">
        <v>48</v>
      </c>
      <c r="J191" s="50">
        <v>88.888888888888886</v>
      </c>
      <c r="K191" s="50">
        <v>41.528925619834709</v>
      </c>
    </row>
    <row r="192" spans="1:11" ht="42.75" x14ac:dyDescent="0.3">
      <c r="A192" s="68" t="s">
        <v>519</v>
      </c>
      <c r="B192" s="28" t="s">
        <v>518</v>
      </c>
      <c r="C192" s="26" t="s">
        <v>8</v>
      </c>
      <c r="D192" s="26" t="s">
        <v>7</v>
      </c>
      <c r="E192" s="26" t="s">
        <v>6</v>
      </c>
      <c r="F192" s="48">
        <v>1400</v>
      </c>
      <c r="G192" s="26">
        <v>100</v>
      </c>
      <c r="H192" s="53">
        <v>297</v>
      </c>
      <c r="I192" s="52">
        <v>48</v>
      </c>
      <c r="J192" s="50">
        <v>16.161616161616163</v>
      </c>
      <c r="K192" s="50">
        <v>94.283593170007435</v>
      </c>
    </row>
    <row r="193" spans="1:11" ht="42.75" x14ac:dyDescent="0.3">
      <c r="A193" s="68" t="s">
        <v>517</v>
      </c>
      <c r="B193" s="28" t="s">
        <v>516</v>
      </c>
      <c r="C193" s="26" t="s">
        <v>8</v>
      </c>
      <c r="D193" s="26" t="s">
        <v>7</v>
      </c>
      <c r="E193" s="26" t="s">
        <v>6</v>
      </c>
      <c r="F193" s="48">
        <v>1200</v>
      </c>
      <c r="G193" s="26">
        <v>100</v>
      </c>
      <c r="H193" s="53">
        <v>364</v>
      </c>
      <c r="I193" s="52">
        <v>563</v>
      </c>
      <c r="J193" s="50">
        <v>154.67032967032966</v>
      </c>
      <c r="K193" s="50">
        <v>121.51898734177216</v>
      </c>
    </row>
    <row r="194" spans="1:11" ht="28.5" x14ac:dyDescent="0.3">
      <c r="A194" s="68" t="s">
        <v>515</v>
      </c>
      <c r="B194" s="28" t="s">
        <v>514</v>
      </c>
      <c r="C194" s="26" t="s">
        <v>8</v>
      </c>
      <c r="D194" s="26" t="s">
        <v>7</v>
      </c>
      <c r="E194" s="26" t="s">
        <v>6</v>
      </c>
      <c r="F194" s="48">
        <v>4000</v>
      </c>
      <c r="G194" s="26">
        <v>100</v>
      </c>
      <c r="H194" s="51">
        <v>1000</v>
      </c>
      <c r="I194" s="52">
        <v>2335</v>
      </c>
      <c r="J194" s="50">
        <v>233.5</v>
      </c>
      <c r="K194" s="50">
        <v>209.67500000000001</v>
      </c>
    </row>
    <row r="195" spans="1:11" ht="57" x14ac:dyDescent="0.3">
      <c r="A195" s="68" t="s">
        <v>513</v>
      </c>
      <c r="B195" s="28" t="s">
        <v>512</v>
      </c>
      <c r="C195" s="26" t="s">
        <v>8</v>
      </c>
      <c r="D195" s="26" t="s">
        <v>7</v>
      </c>
      <c r="E195" s="26" t="s">
        <v>6</v>
      </c>
      <c r="F195" s="48">
        <v>340</v>
      </c>
      <c r="G195" s="26">
        <v>100</v>
      </c>
      <c r="H195" s="53">
        <v>8</v>
      </c>
      <c r="I195" s="52">
        <v>24</v>
      </c>
      <c r="J195" s="50">
        <v>300</v>
      </c>
      <c r="K195" s="50">
        <v>654.37262357414443</v>
      </c>
    </row>
    <row r="196" spans="1:11" ht="85.5" x14ac:dyDescent="0.3">
      <c r="A196" s="68" t="s">
        <v>511</v>
      </c>
      <c r="B196" s="28" t="s">
        <v>510</v>
      </c>
      <c r="C196" s="26" t="s">
        <v>8</v>
      </c>
      <c r="D196" s="26" t="s">
        <v>7</v>
      </c>
      <c r="E196" s="26" t="s">
        <v>6</v>
      </c>
      <c r="F196" s="48">
        <v>13071</v>
      </c>
      <c r="G196" s="26">
        <v>100</v>
      </c>
      <c r="H196" s="53">
        <v>542</v>
      </c>
      <c r="I196" s="52">
        <v>537</v>
      </c>
      <c r="J196" s="50">
        <v>99.077490774907744</v>
      </c>
      <c r="K196" s="50">
        <v>139.59146201514804</v>
      </c>
    </row>
    <row r="197" spans="1:11" ht="57" x14ac:dyDescent="0.3">
      <c r="A197" s="68" t="s">
        <v>509</v>
      </c>
      <c r="B197" s="28" t="s">
        <v>508</v>
      </c>
      <c r="C197" s="26" t="s">
        <v>8</v>
      </c>
      <c r="D197" s="26" t="s">
        <v>7</v>
      </c>
      <c r="E197" s="26" t="s">
        <v>6</v>
      </c>
      <c r="F197" s="48">
        <v>14539</v>
      </c>
      <c r="G197" s="26">
        <v>100</v>
      </c>
      <c r="H197" s="54">
        <v>1950</v>
      </c>
      <c r="I197" s="52">
        <v>3459</v>
      </c>
      <c r="J197" s="50">
        <v>177.38461538461539</v>
      </c>
      <c r="K197" s="50">
        <v>181.44301533805626</v>
      </c>
    </row>
    <row r="198" spans="1:11" ht="42.75" x14ac:dyDescent="0.3">
      <c r="A198" s="66" t="s">
        <v>507</v>
      </c>
      <c r="B198" s="28" t="s">
        <v>506</v>
      </c>
      <c r="C198" s="26" t="s">
        <v>8</v>
      </c>
      <c r="D198" s="26" t="s">
        <v>7</v>
      </c>
      <c r="E198" s="26" t="s">
        <v>6</v>
      </c>
      <c r="F198" s="48">
        <v>1200</v>
      </c>
      <c r="G198" s="26">
        <v>100</v>
      </c>
      <c r="H198" s="51">
        <v>280</v>
      </c>
      <c r="I198" s="52">
        <v>608</v>
      </c>
      <c r="J198" s="50">
        <v>217.14285714285714</v>
      </c>
      <c r="K198" s="50">
        <v>168.5</v>
      </c>
    </row>
    <row r="199" spans="1:11" ht="57" x14ac:dyDescent="0.3">
      <c r="A199" s="66" t="s">
        <v>505</v>
      </c>
      <c r="B199" s="28" t="s">
        <v>504</v>
      </c>
      <c r="C199" s="26" t="s">
        <v>8</v>
      </c>
      <c r="D199" s="26" t="s">
        <v>7</v>
      </c>
      <c r="E199" s="26" t="s">
        <v>6</v>
      </c>
      <c r="F199" s="48">
        <v>204</v>
      </c>
      <c r="G199" s="26">
        <v>100</v>
      </c>
      <c r="H199" s="51">
        <v>51</v>
      </c>
      <c r="I199" s="52">
        <v>67</v>
      </c>
      <c r="J199" s="50">
        <v>131.37254901960785</v>
      </c>
      <c r="K199" s="50">
        <v>112.25490196078431</v>
      </c>
    </row>
    <row r="200" spans="1:11" ht="71.25" x14ac:dyDescent="0.3">
      <c r="A200" s="66" t="s">
        <v>503</v>
      </c>
      <c r="B200" s="28" t="s">
        <v>502</v>
      </c>
      <c r="C200" s="26" t="s">
        <v>8</v>
      </c>
      <c r="D200" s="26" t="s">
        <v>7</v>
      </c>
      <c r="E200" s="26" t="s">
        <v>6</v>
      </c>
      <c r="F200" s="48">
        <v>204</v>
      </c>
      <c r="G200" s="26">
        <v>100</v>
      </c>
      <c r="H200" s="51">
        <v>51</v>
      </c>
      <c r="I200" s="52">
        <v>204</v>
      </c>
      <c r="J200" s="50">
        <v>400</v>
      </c>
      <c r="K200" s="50">
        <v>228.43137254901958</v>
      </c>
    </row>
    <row r="201" spans="1:11" ht="71.25" x14ac:dyDescent="0.3">
      <c r="A201" s="66" t="s">
        <v>501</v>
      </c>
      <c r="B201" s="28" t="s">
        <v>500</v>
      </c>
      <c r="C201" s="26" t="s">
        <v>8</v>
      </c>
      <c r="D201" s="26" t="s">
        <v>7</v>
      </c>
      <c r="E201" s="26" t="s">
        <v>6</v>
      </c>
      <c r="F201" s="48">
        <v>221</v>
      </c>
      <c r="G201" s="26">
        <v>100</v>
      </c>
      <c r="H201" s="51">
        <v>45</v>
      </c>
      <c r="I201" s="52">
        <v>59</v>
      </c>
      <c r="J201" s="50">
        <v>131.11111111111111</v>
      </c>
      <c r="K201" s="50">
        <v>118.09954751131222</v>
      </c>
    </row>
    <row r="202" spans="1:11" ht="57" x14ac:dyDescent="0.3">
      <c r="A202" s="66" t="s">
        <v>499</v>
      </c>
      <c r="B202" s="28" t="s">
        <v>498</v>
      </c>
      <c r="C202" s="26" t="s">
        <v>8</v>
      </c>
      <c r="D202" s="26" t="s">
        <v>7</v>
      </c>
      <c r="E202" s="26" t="s">
        <v>6</v>
      </c>
      <c r="F202" s="48">
        <v>36</v>
      </c>
      <c r="G202" s="26">
        <v>100</v>
      </c>
      <c r="H202" s="51">
        <v>9</v>
      </c>
      <c r="I202" s="52">
        <v>9</v>
      </c>
      <c r="J202" s="50">
        <v>100</v>
      </c>
      <c r="K202" s="50">
        <v>100</v>
      </c>
    </row>
    <row r="203" spans="1:11" ht="57" x14ac:dyDescent="0.3">
      <c r="A203" s="66" t="s">
        <v>497</v>
      </c>
      <c r="B203" s="28" t="s">
        <v>496</v>
      </c>
      <c r="C203" s="26" t="s">
        <v>8</v>
      </c>
      <c r="D203" s="26" t="s">
        <v>7</v>
      </c>
      <c r="E203" s="26" t="s">
        <v>6</v>
      </c>
      <c r="F203" s="48">
        <v>36</v>
      </c>
      <c r="G203" s="26">
        <v>100</v>
      </c>
      <c r="H203" s="51">
        <v>9</v>
      </c>
      <c r="I203" s="52">
        <v>9</v>
      </c>
      <c r="J203" s="50">
        <v>100</v>
      </c>
      <c r="K203" s="50">
        <v>100</v>
      </c>
    </row>
    <row r="204" spans="1:11" ht="71.25" x14ac:dyDescent="0.3">
      <c r="A204" s="66" t="s">
        <v>495</v>
      </c>
      <c r="B204" s="28" t="s">
        <v>494</v>
      </c>
      <c r="C204" s="26" t="s">
        <v>8</v>
      </c>
      <c r="D204" s="26" t="s">
        <v>7</v>
      </c>
      <c r="E204" s="26" t="s">
        <v>6</v>
      </c>
      <c r="F204" s="48">
        <v>10</v>
      </c>
      <c r="G204" s="26">
        <v>100</v>
      </c>
      <c r="H204" s="51">
        <v>2</v>
      </c>
      <c r="I204" s="52">
        <v>2</v>
      </c>
      <c r="J204" s="50">
        <v>100</v>
      </c>
      <c r="K204" s="50">
        <v>60</v>
      </c>
    </row>
    <row r="205" spans="1:11" ht="57" x14ac:dyDescent="0.3">
      <c r="A205" s="66" t="s">
        <v>493</v>
      </c>
      <c r="B205" s="28" t="s">
        <v>492</v>
      </c>
      <c r="C205" s="26" t="s">
        <v>8</v>
      </c>
      <c r="D205" s="26" t="s">
        <v>7</v>
      </c>
      <c r="E205" s="26" t="s">
        <v>6</v>
      </c>
      <c r="F205" s="48">
        <v>1</v>
      </c>
      <c r="G205" s="26">
        <v>100</v>
      </c>
      <c r="H205" s="51">
        <v>1</v>
      </c>
      <c r="I205" s="52">
        <v>1</v>
      </c>
      <c r="J205" s="50">
        <v>100</v>
      </c>
      <c r="K205" s="50">
        <v>100</v>
      </c>
    </row>
    <row r="206" spans="1:11" ht="57" x14ac:dyDescent="0.3">
      <c r="A206" s="66" t="s">
        <v>491</v>
      </c>
      <c r="B206" s="28" t="s">
        <v>490</v>
      </c>
      <c r="C206" s="26" t="s">
        <v>8</v>
      </c>
      <c r="D206" s="26" t="s">
        <v>7</v>
      </c>
      <c r="E206" s="26" t="s">
        <v>6</v>
      </c>
      <c r="F206" s="48">
        <v>45</v>
      </c>
      <c r="G206" s="26">
        <v>100</v>
      </c>
      <c r="H206" s="51">
        <v>5</v>
      </c>
      <c r="I206" s="52">
        <v>8</v>
      </c>
      <c r="J206" s="50">
        <v>160</v>
      </c>
      <c r="K206" s="50">
        <v>71.111111111111114</v>
      </c>
    </row>
    <row r="207" spans="1:11" ht="57" x14ac:dyDescent="0.3">
      <c r="A207" s="66" t="s">
        <v>489</v>
      </c>
      <c r="B207" s="28" t="s">
        <v>488</v>
      </c>
      <c r="C207" s="26" t="s">
        <v>8</v>
      </c>
      <c r="D207" s="26" t="s">
        <v>7</v>
      </c>
      <c r="E207" s="26" t="s">
        <v>6</v>
      </c>
      <c r="F207" s="48">
        <v>62</v>
      </c>
      <c r="G207" s="26">
        <v>100</v>
      </c>
      <c r="H207" s="51">
        <v>14</v>
      </c>
      <c r="I207" s="52">
        <v>13</v>
      </c>
      <c r="J207" s="50">
        <v>92.857142857142861</v>
      </c>
      <c r="K207" s="50">
        <v>96.774193548387103</v>
      </c>
    </row>
    <row r="208" spans="1:11" ht="57" x14ac:dyDescent="0.3">
      <c r="A208" s="66" t="s">
        <v>487</v>
      </c>
      <c r="B208" s="28" t="s">
        <v>486</v>
      </c>
      <c r="C208" s="26" t="s">
        <v>8</v>
      </c>
      <c r="D208" s="26" t="s">
        <v>7</v>
      </c>
      <c r="E208" s="26" t="s">
        <v>6</v>
      </c>
      <c r="F208" s="48">
        <v>62</v>
      </c>
      <c r="G208" s="26">
        <v>100</v>
      </c>
      <c r="H208" s="51">
        <v>14</v>
      </c>
      <c r="I208" s="52">
        <v>13</v>
      </c>
      <c r="J208" s="50">
        <v>92.857142857142861</v>
      </c>
      <c r="K208" s="50">
        <v>96.774193548387103</v>
      </c>
    </row>
    <row r="209" spans="1:11" ht="57" x14ac:dyDescent="0.3">
      <c r="A209" s="66" t="s">
        <v>485</v>
      </c>
      <c r="B209" s="28" t="s">
        <v>484</v>
      </c>
      <c r="C209" s="26" t="s">
        <v>8</v>
      </c>
      <c r="D209" s="26" t="s">
        <v>7</v>
      </c>
      <c r="E209" s="26" t="s">
        <v>6</v>
      </c>
      <c r="F209" s="48">
        <v>16</v>
      </c>
      <c r="G209" s="26">
        <v>100</v>
      </c>
      <c r="H209" s="51">
        <v>4</v>
      </c>
      <c r="I209" s="52">
        <v>2</v>
      </c>
      <c r="J209" s="50">
        <v>50</v>
      </c>
      <c r="K209" s="50">
        <v>212.5</v>
      </c>
    </row>
    <row r="210" spans="1:11" ht="114" x14ac:dyDescent="0.3">
      <c r="A210" s="66" t="s">
        <v>483</v>
      </c>
      <c r="B210" s="28" t="s">
        <v>482</v>
      </c>
      <c r="C210" s="26" t="s">
        <v>8</v>
      </c>
      <c r="D210" s="26" t="s">
        <v>7</v>
      </c>
      <c r="E210" s="26" t="s">
        <v>6</v>
      </c>
      <c r="F210" s="48">
        <v>4</v>
      </c>
      <c r="G210" s="26">
        <v>100</v>
      </c>
      <c r="H210" s="51">
        <v>1</v>
      </c>
      <c r="I210" s="52">
        <v>1</v>
      </c>
      <c r="J210" s="50">
        <v>100</v>
      </c>
      <c r="K210" s="50">
        <v>100</v>
      </c>
    </row>
    <row r="211" spans="1:11" ht="42.75" x14ac:dyDescent="0.3">
      <c r="A211" s="68" t="s">
        <v>481</v>
      </c>
      <c r="B211" s="76" t="s">
        <v>480</v>
      </c>
      <c r="C211" s="26" t="s">
        <v>8</v>
      </c>
      <c r="D211" s="26" t="s">
        <v>7</v>
      </c>
      <c r="E211" s="26" t="s">
        <v>6</v>
      </c>
      <c r="F211" s="48">
        <v>17387</v>
      </c>
      <c r="G211" s="26">
        <v>100</v>
      </c>
      <c r="H211" s="51">
        <v>5064</v>
      </c>
      <c r="I211" s="52">
        <v>6160</v>
      </c>
      <c r="J211" s="50">
        <v>121.64296998420221</v>
      </c>
      <c r="K211" s="50">
        <v>117.97319836659572</v>
      </c>
    </row>
    <row r="212" spans="1:11" ht="42.75" x14ac:dyDescent="0.3">
      <c r="A212" s="66" t="s">
        <v>479</v>
      </c>
      <c r="B212" s="28" t="s">
        <v>478</v>
      </c>
      <c r="C212" s="26" t="s">
        <v>8</v>
      </c>
      <c r="D212" s="26" t="s">
        <v>7</v>
      </c>
      <c r="E212" s="26" t="s">
        <v>6</v>
      </c>
      <c r="F212" s="48">
        <v>17387</v>
      </c>
      <c r="G212" s="26">
        <v>100</v>
      </c>
      <c r="H212" s="51">
        <v>5064</v>
      </c>
      <c r="I212" s="52">
        <v>6160</v>
      </c>
      <c r="J212" s="50">
        <v>121.64296998420221</v>
      </c>
      <c r="K212" s="50">
        <v>117.97319836659572</v>
      </c>
    </row>
    <row r="213" spans="1:11" ht="99.75" x14ac:dyDescent="0.3">
      <c r="A213" s="66" t="s">
        <v>477</v>
      </c>
      <c r="B213" s="28" t="s">
        <v>476</v>
      </c>
      <c r="C213" s="26" t="s">
        <v>8</v>
      </c>
      <c r="D213" s="26" t="s">
        <v>7</v>
      </c>
      <c r="E213" s="26" t="s">
        <v>6</v>
      </c>
      <c r="F213" s="48">
        <v>240</v>
      </c>
      <c r="G213" s="26">
        <v>100</v>
      </c>
      <c r="H213" s="51">
        <v>60</v>
      </c>
      <c r="I213" s="52">
        <v>62</v>
      </c>
      <c r="J213" s="50">
        <v>103.33333333333334</v>
      </c>
      <c r="K213" s="50">
        <v>180.83333333333334</v>
      </c>
    </row>
    <row r="214" spans="1:11" ht="85.5" x14ac:dyDescent="0.3">
      <c r="A214" s="66" t="s">
        <v>475</v>
      </c>
      <c r="B214" s="28" t="s">
        <v>474</v>
      </c>
      <c r="C214" s="26" t="s">
        <v>8</v>
      </c>
      <c r="D214" s="26" t="s">
        <v>7</v>
      </c>
      <c r="E214" s="26" t="s">
        <v>6</v>
      </c>
      <c r="F214" s="48">
        <v>2882</v>
      </c>
      <c r="G214" s="26">
        <v>100</v>
      </c>
      <c r="H214" s="51">
        <v>865</v>
      </c>
      <c r="I214" s="52">
        <v>673</v>
      </c>
      <c r="J214" s="50">
        <v>77.803468208092482</v>
      </c>
      <c r="K214" s="50">
        <v>101.14503816793894</v>
      </c>
    </row>
    <row r="215" spans="1:11" ht="85.5" x14ac:dyDescent="0.3">
      <c r="A215" s="66" t="s">
        <v>473</v>
      </c>
      <c r="B215" s="28" t="s">
        <v>472</v>
      </c>
      <c r="C215" s="26" t="s">
        <v>8</v>
      </c>
      <c r="D215" s="26" t="s">
        <v>7</v>
      </c>
      <c r="E215" s="26" t="s">
        <v>6</v>
      </c>
      <c r="F215" s="48">
        <v>158</v>
      </c>
      <c r="G215" s="26">
        <v>100</v>
      </c>
      <c r="H215" s="51">
        <v>41</v>
      </c>
      <c r="I215" s="52">
        <v>37</v>
      </c>
      <c r="J215" s="50">
        <v>90.243902439024396</v>
      </c>
      <c r="K215" s="50">
        <v>89.87341772151899</v>
      </c>
    </row>
    <row r="216" spans="1:11" ht="57" x14ac:dyDescent="0.3">
      <c r="A216" s="66" t="s">
        <v>471</v>
      </c>
      <c r="B216" s="28" t="s">
        <v>470</v>
      </c>
      <c r="C216" s="26" t="s">
        <v>8</v>
      </c>
      <c r="D216" s="26" t="s">
        <v>7</v>
      </c>
      <c r="E216" s="26" t="s">
        <v>6</v>
      </c>
      <c r="F216" s="48">
        <v>12</v>
      </c>
      <c r="G216" s="26">
        <v>100</v>
      </c>
      <c r="H216" s="51">
        <v>3</v>
      </c>
      <c r="I216" s="52">
        <v>3</v>
      </c>
      <c r="J216" s="50">
        <v>100</v>
      </c>
      <c r="K216" s="50">
        <v>100</v>
      </c>
    </row>
    <row r="217" spans="1:11" ht="71.25" x14ac:dyDescent="0.3">
      <c r="A217" s="66" t="s">
        <v>469</v>
      </c>
      <c r="B217" s="28" t="s">
        <v>468</v>
      </c>
      <c r="C217" s="26" t="s">
        <v>8</v>
      </c>
      <c r="D217" s="26" t="s">
        <v>7</v>
      </c>
      <c r="E217" s="26" t="s">
        <v>6</v>
      </c>
      <c r="F217" s="48">
        <v>184</v>
      </c>
      <c r="G217" s="26">
        <v>100</v>
      </c>
      <c r="H217" s="51">
        <v>46</v>
      </c>
      <c r="I217" s="52">
        <v>46</v>
      </c>
      <c r="J217" s="50">
        <v>100</v>
      </c>
      <c r="K217" s="50">
        <v>100</v>
      </c>
    </row>
    <row r="218" spans="1:11" ht="71.25" x14ac:dyDescent="0.3">
      <c r="A218" s="66" t="s">
        <v>467</v>
      </c>
      <c r="B218" s="28" t="s">
        <v>466</v>
      </c>
      <c r="C218" s="26" t="s">
        <v>8</v>
      </c>
      <c r="D218" s="26" t="s">
        <v>7</v>
      </c>
      <c r="E218" s="26" t="s">
        <v>6</v>
      </c>
      <c r="F218" s="48">
        <v>338</v>
      </c>
      <c r="G218" s="26">
        <v>100</v>
      </c>
      <c r="H218" s="51">
        <v>82</v>
      </c>
      <c r="I218" s="52">
        <v>91</v>
      </c>
      <c r="J218" s="50">
        <v>110.97560975609757</v>
      </c>
      <c r="K218" s="50">
        <v>97.928994082840234</v>
      </c>
    </row>
    <row r="219" spans="1:11" ht="57" x14ac:dyDescent="0.3">
      <c r="A219" s="66" t="s">
        <v>465</v>
      </c>
      <c r="B219" s="28" t="s">
        <v>464</v>
      </c>
      <c r="C219" s="26" t="s">
        <v>8</v>
      </c>
      <c r="D219" s="26" t="s">
        <v>7</v>
      </c>
      <c r="E219" s="26" t="s">
        <v>6</v>
      </c>
      <c r="F219" s="48">
        <v>1077</v>
      </c>
      <c r="G219" s="26">
        <v>100</v>
      </c>
      <c r="H219" s="51">
        <v>339</v>
      </c>
      <c r="I219" s="52">
        <v>249</v>
      </c>
      <c r="J219" s="50">
        <v>73.451327433628322</v>
      </c>
      <c r="K219" s="50">
        <v>93.314763231197773</v>
      </c>
    </row>
    <row r="220" spans="1:11" ht="71.25" x14ac:dyDescent="0.3">
      <c r="A220" s="66" t="s">
        <v>463</v>
      </c>
      <c r="B220" s="28" t="s">
        <v>462</v>
      </c>
      <c r="C220" s="26" t="s">
        <v>8</v>
      </c>
      <c r="D220" s="26" t="s">
        <v>7</v>
      </c>
      <c r="E220" s="26" t="s">
        <v>6</v>
      </c>
      <c r="F220" s="48">
        <v>2</v>
      </c>
      <c r="G220" s="26">
        <v>100</v>
      </c>
      <c r="H220" s="51">
        <v>1</v>
      </c>
      <c r="I220" s="52">
        <v>1</v>
      </c>
      <c r="J220" s="50">
        <v>100</v>
      </c>
      <c r="K220" s="50">
        <v>100</v>
      </c>
    </row>
    <row r="221" spans="1:11" ht="42.75" x14ac:dyDescent="0.3">
      <c r="A221" s="66" t="s">
        <v>461</v>
      </c>
      <c r="B221" s="28" t="s">
        <v>460</v>
      </c>
      <c r="C221" s="26" t="s">
        <v>8</v>
      </c>
      <c r="D221" s="26" t="s">
        <v>7</v>
      </c>
      <c r="E221" s="26" t="s">
        <v>6</v>
      </c>
      <c r="F221" s="48">
        <v>160</v>
      </c>
      <c r="G221" s="26">
        <v>100</v>
      </c>
      <c r="H221" s="51">
        <v>40</v>
      </c>
      <c r="I221" s="52">
        <v>55</v>
      </c>
      <c r="J221" s="50">
        <v>137.5</v>
      </c>
      <c r="K221" s="50">
        <v>165</v>
      </c>
    </row>
    <row r="222" spans="1:11" ht="42.75" x14ac:dyDescent="0.3">
      <c r="A222" s="66" t="s">
        <v>459</v>
      </c>
      <c r="B222" s="28" t="s">
        <v>458</v>
      </c>
      <c r="C222" s="26" t="s">
        <v>8</v>
      </c>
      <c r="D222" s="26" t="s">
        <v>7</v>
      </c>
      <c r="E222" s="26" t="s">
        <v>6</v>
      </c>
      <c r="F222" s="48">
        <v>160</v>
      </c>
      <c r="G222" s="26">
        <v>100</v>
      </c>
      <c r="H222" s="51">
        <v>40</v>
      </c>
      <c r="I222" s="52">
        <v>16</v>
      </c>
      <c r="J222" s="50">
        <v>40</v>
      </c>
      <c r="K222" s="50">
        <v>70.625</v>
      </c>
    </row>
    <row r="223" spans="1:11" ht="57" x14ac:dyDescent="0.3">
      <c r="A223" s="78" t="s">
        <v>457</v>
      </c>
      <c r="B223" s="55" t="s">
        <v>456</v>
      </c>
      <c r="C223" s="26" t="s">
        <v>24</v>
      </c>
      <c r="D223" s="26" t="s">
        <v>23</v>
      </c>
      <c r="E223" s="26" t="s">
        <v>6</v>
      </c>
      <c r="F223" s="55">
        <v>68</v>
      </c>
      <c r="G223" s="26">
        <v>100</v>
      </c>
      <c r="H223" s="56">
        <f>SUM(H225:H226)</f>
        <v>8</v>
      </c>
      <c r="I223" s="55">
        <v>53</v>
      </c>
      <c r="J223" s="57">
        <v>662.5</v>
      </c>
      <c r="K223" s="58">
        <v>179.41176470588235</v>
      </c>
    </row>
    <row r="224" spans="1:11" ht="71.25" x14ac:dyDescent="0.3">
      <c r="A224" s="78" t="s">
        <v>455</v>
      </c>
      <c r="B224" s="55" t="s">
        <v>454</v>
      </c>
      <c r="C224" s="26" t="s">
        <v>24</v>
      </c>
      <c r="D224" s="26" t="s">
        <v>23</v>
      </c>
      <c r="E224" s="26" t="s">
        <v>6</v>
      </c>
      <c r="F224" s="55">
        <v>68</v>
      </c>
      <c r="G224" s="26">
        <v>100</v>
      </c>
      <c r="H224" s="56">
        <v>8</v>
      </c>
      <c r="I224" s="55">
        <v>53</v>
      </c>
      <c r="J224" s="57">
        <v>662.5</v>
      </c>
      <c r="K224" s="58">
        <v>179.41176470588235</v>
      </c>
    </row>
    <row r="225" spans="1:11" ht="28.5" x14ac:dyDescent="0.3">
      <c r="A225" s="78" t="s">
        <v>453</v>
      </c>
      <c r="B225" s="79" t="s">
        <v>452</v>
      </c>
      <c r="C225" s="26" t="s">
        <v>8</v>
      </c>
      <c r="D225" s="26" t="s">
        <v>7</v>
      </c>
      <c r="E225" s="26" t="s">
        <v>6</v>
      </c>
      <c r="F225" s="55">
        <v>61</v>
      </c>
      <c r="G225" s="26">
        <v>100</v>
      </c>
      <c r="H225" s="56">
        <f>SUM(H227:H238)</f>
        <v>8</v>
      </c>
      <c r="I225" s="55">
        <v>50</v>
      </c>
      <c r="J225" s="57">
        <v>625</v>
      </c>
      <c r="K225" s="58">
        <v>162.29508196721312</v>
      </c>
    </row>
    <row r="226" spans="1:11" ht="71.25" x14ac:dyDescent="0.3">
      <c r="A226" s="78" t="s">
        <v>451</v>
      </c>
      <c r="B226" s="79" t="s">
        <v>450</v>
      </c>
      <c r="C226" s="26" t="s">
        <v>8</v>
      </c>
      <c r="D226" s="26" t="s">
        <v>7</v>
      </c>
      <c r="E226" s="26" t="s">
        <v>6</v>
      </c>
      <c r="F226" s="55">
        <v>7</v>
      </c>
      <c r="G226" s="26">
        <v>100</v>
      </c>
      <c r="H226" s="56">
        <f>SUM(H239:H242)</f>
        <v>0</v>
      </c>
      <c r="I226" s="55">
        <v>3</v>
      </c>
      <c r="J226" s="57">
        <v>0</v>
      </c>
      <c r="K226" s="58">
        <v>328.57142857142856</v>
      </c>
    </row>
    <row r="227" spans="1:11" ht="57" x14ac:dyDescent="0.3">
      <c r="A227" s="80" t="s">
        <v>449</v>
      </c>
      <c r="B227" s="79" t="s">
        <v>448</v>
      </c>
      <c r="C227" s="26" t="s">
        <v>8</v>
      </c>
      <c r="D227" s="26" t="s">
        <v>7</v>
      </c>
      <c r="E227" s="26" t="s">
        <v>6</v>
      </c>
      <c r="F227" s="55">
        <v>1</v>
      </c>
      <c r="G227" s="26">
        <v>100</v>
      </c>
      <c r="H227" s="56">
        <v>0</v>
      </c>
      <c r="I227" s="55">
        <v>0</v>
      </c>
      <c r="J227" s="57">
        <v>0</v>
      </c>
      <c r="K227" s="58">
        <v>0</v>
      </c>
    </row>
    <row r="228" spans="1:11" ht="57" x14ac:dyDescent="0.3">
      <c r="A228" s="80" t="s">
        <v>447</v>
      </c>
      <c r="B228" s="79" t="s">
        <v>446</v>
      </c>
      <c r="C228" s="26" t="s">
        <v>8</v>
      </c>
      <c r="D228" s="26" t="s">
        <v>7</v>
      </c>
      <c r="E228" s="26" t="s">
        <v>6</v>
      </c>
      <c r="F228" s="55">
        <v>2</v>
      </c>
      <c r="G228" s="26">
        <v>100</v>
      </c>
      <c r="H228" s="56">
        <v>0</v>
      </c>
      <c r="I228" s="55">
        <v>0</v>
      </c>
      <c r="J228" s="57">
        <v>0</v>
      </c>
      <c r="K228" s="58">
        <v>600</v>
      </c>
    </row>
    <row r="229" spans="1:11" ht="71.25" x14ac:dyDescent="0.3">
      <c r="A229" s="80" t="s">
        <v>445</v>
      </c>
      <c r="B229" s="79" t="s">
        <v>444</v>
      </c>
      <c r="C229" s="26" t="s">
        <v>8</v>
      </c>
      <c r="D229" s="26" t="s">
        <v>7</v>
      </c>
      <c r="E229" s="26" t="s">
        <v>6</v>
      </c>
      <c r="F229" s="55">
        <v>30</v>
      </c>
      <c r="G229" s="26">
        <v>100</v>
      </c>
      <c r="H229" s="56">
        <v>0</v>
      </c>
      <c r="I229" s="55">
        <v>34</v>
      </c>
      <c r="J229" s="57">
        <v>0</v>
      </c>
      <c r="K229" s="58">
        <v>113.33333333333333</v>
      </c>
    </row>
    <row r="230" spans="1:11" ht="57" x14ac:dyDescent="0.3">
      <c r="A230" s="80" t="s">
        <v>443</v>
      </c>
      <c r="B230" s="79" t="s">
        <v>442</v>
      </c>
      <c r="C230" s="26" t="s">
        <v>8</v>
      </c>
      <c r="D230" s="26" t="s">
        <v>7</v>
      </c>
      <c r="E230" s="26" t="s">
        <v>6</v>
      </c>
      <c r="F230" s="55">
        <v>1</v>
      </c>
      <c r="G230" s="26">
        <v>100</v>
      </c>
      <c r="H230" s="56">
        <v>0</v>
      </c>
      <c r="I230" s="55">
        <v>0</v>
      </c>
      <c r="J230" s="57">
        <v>0</v>
      </c>
      <c r="K230" s="58">
        <v>300</v>
      </c>
    </row>
    <row r="231" spans="1:11" ht="57" x14ac:dyDescent="0.3">
      <c r="A231" s="80" t="s">
        <v>441</v>
      </c>
      <c r="B231" s="79" t="s">
        <v>440</v>
      </c>
      <c r="C231" s="26" t="s">
        <v>8</v>
      </c>
      <c r="D231" s="26" t="s">
        <v>7</v>
      </c>
      <c r="E231" s="26" t="s">
        <v>6</v>
      </c>
      <c r="F231" s="55">
        <v>1</v>
      </c>
      <c r="G231" s="26">
        <v>100</v>
      </c>
      <c r="H231" s="56">
        <v>0</v>
      </c>
      <c r="I231" s="55">
        <v>0</v>
      </c>
      <c r="J231" s="57">
        <v>0</v>
      </c>
      <c r="K231" s="58">
        <v>100</v>
      </c>
    </row>
    <row r="232" spans="1:11" ht="57" x14ac:dyDescent="0.3">
      <c r="A232" s="80" t="s">
        <v>439</v>
      </c>
      <c r="B232" s="79" t="s">
        <v>438</v>
      </c>
      <c r="C232" s="26" t="s">
        <v>8</v>
      </c>
      <c r="D232" s="26" t="s">
        <v>7</v>
      </c>
      <c r="E232" s="26" t="s">
        <v>6</v>
      </c>
      <c r="F232" s="55">
        <v>1</v>
      </c>
      <c r="G232" s="26">
        <v>100</v>
      </c>
      <c r="H232" s="56">
        <v>0</v>
      </c>
      <c r="I232" s="55">
        <v>0</v>
      </c>
      <c r="J232" s="57">
        <v>0</v>
      </c>
      <c r="K232" s="58">
        <v>100</v>
      </c>
    </row>
    <row r="233" spans="1:11" ht="42.75" x14ac:dyDescent="0.3">
      <c r="A233" s="80" t="s">
        <v>437</v>
      </c>
      <c r="B233" s="79" t="s">
        <v>436</v>
      </c>
      <c r="C233" s="26" t="s">
        <v>8</v>
      </c>
      <c r="D233" s="26" t="s">
        <v>7</v>
      </c>
      <c r="E233" s="26" t="s">
        <v>6</v>
      </c>
      <c r="F233" s="55">
        <v>5</v>
      </c>
      <c r="G233" s="26">
        <v>100</v>
      </c>
      <c r="H233" s="56">
        <v>1</v>
      </c>
      <c r="I233" s="55">
        <v>0</v>
      </c>
      <c r="J233" s="57">
        <v>0</v>
      </c>
      <c r="K233" s="58">
        <v>20</v>
      </c>
    </row>
    <row r="234" spans="1:11" ht="42.75" x14ac:dyDescent="0.3">
      <c r="A234" s="80" t="s">
        <v>435</v>
      </c>
      <c r="B234" s="56" t="s">
        <v>434</v>
      </c>
      <c r="C234" s="26" t="s">
        <v>8</v>
      </c>
      <c r="D234" s="26" t="s">
        <v>7</v>
      </c>
      <c r="E234" s="26" t="s">
        <v>6</v>
      </c>
      <c r="F234" s="55">
        <v>1</v>
      </c>
      <c r="G234" s="26">
        <v>100</v>
      </c>
      <c r="H234" s="56">
        <v>0</v>
      </c>
      <c r="I234" s="55">
        <v>0</v>
      </c>
      <c r="J234" s="57">
        <v>0</v>
      </c>
      <c r="K234" s="58">
        <v>0</v>
      </c>
    </row>
    <row r="235" spans="1:11" ht="57" x14ac:dyDescent="0.3">
      <c r="A235" s="80" t="s">
        <v>433</v>
      </c>
      <c r="B235" s="56" t="s">
        <v>432</v>
      </c>
      <c r="C235" s="26" t="s">
        <v>8</v>
      </c>
      <c r="D235" s="26" t="s">
        <v>7</v>
      </c>
      <c r="E235" s="26" t="s">
        <v>6</v>
      </c>
      <c r="F235" s="55">
        <v>8</v>
      </c>
      <c r="G235" s="26">
        <v>100</v>
      </c>
      <c r="H235" s="56">
        <v>2</v>
      </c>
      <c r="I235" s="55">
        <v>5</v>
      </c>
      <c r="J235" s="57">
        <v>250</v>
      </c>
      <c r="K235" s="58">
        <v>162.5</v>
      </c>
    </row>
    <row r="236" spans="1:11" ht="57" x14ac:dyDescent="0.3">
      <c r="A236" s="80" t="s">
        <v>431</v>
      </c>
      <c r="B236" s="79" t="s">
        <v>430</v>
      </c>
      <c r="C236" s="26" t="s">
        <v>8</v>
      </c>
      <c r="D236" s="26" t="s">
        <v>7</v>
      </c>
      <c r="E236" s="26" t="s">
        <v>6</v>
      </c>
      <c r="F236" s="55">
        <v>8</v>
      </c>
      <c r="G236" s="26">
        <v>100</v>
      </c>
      <c r="H236" s="56">
        <v>4</v>
      </c>
      <c r="I236" s="55">
        <v>4</v>
      </c>
      <c r="J236" s="57">
        <v>100</v>
      </c>
      <c r="K236" s="58">
        <v>187.5</v>
      </c>
    </row>
    <row r="237" spans="1:11" ht="42.75" x14ac:dyDescent="0.3">
      <c r="A237" s="80" t="s">
        <v>429</v>
      </c>
      <c r="B237" s="79" t="s">
        <v>420</v>
      </c>
      <c r="C237" s="26" t="s">
        <v>8</v>
      </c>
      <c r="D237" s="26" t="s">
        <v>7</v>
      </c>
      <c r="E237" s="26" t="s">
        <v>6</v>
      </c>
      <c r="F237" s="55">
        <v>1</v>
      </c>
      <c r="G237" s="26">
        <v>100</v>
      </c>
      <c r="H237" s="56">
        <v>0</v>
      </c>
      <c r="I237" s="55">
        <v>1</v>
      </c>
      <c r="J237" s="57">
        <v>0</v>
      </c>
      <c r="K237" s="58">
        <v>1100</v>
      </c>
    </row>
    <row r="238" spans="1:11" ht="42.75" x14ac:dyDescent="0.3">
      <c r="A238" s="80" t="s">
        <v>428</v>
      </c>
      <c r="B238" s="56" t="s">
        <v>427</v>
      </c>
      <c r="C238" s="26" t="s">
        <v>8</v>
      </c>
      <c r="D238" s="26" t="s">
        <v>7</v>
      </c>
      <c r="E238" s="26" t="s">
        <v>6</v>
      </c>
      <c r="F238" s="55">
        <v>2</v>
      </c>
      <c r="G238" s="26">
        <v>100</v>
      </c>
      <c r="H238" s="56">
        <v>1</v>
      </c>
      <c r="I238" s="55">
        <v>6</v>
      </c>
      <c r="J238" s="57">
        <v>600</v>
      </c>
      <c r="K238" s="58">
        <v>400</v>
      </c>
    </row>
    <row r="239" spans="1:11" ht="42.75" x14ac:dyDescent="0.3">
      <c r="A239" s="80" t="s">
        <v>426</v>
      </c>
      <c r="B239" s="79" t="s">
        <v>425</v>
      </c>
      <c r="C239" s="26" t="s">
        <v>8</v>
      </c>
      <c r="D239" s="26" t="s">
        <v>7</v>
      </c>
      <c r="E239" s="26" t="s">
        <v>6</v>
      </c>
      <c r="F239" s="55">
        <v>2</v>
      </c>
      <c r="G239" s="26">
        <v>100</v>
      </c>
      <c r="H239" s="56">
        <v>0</v>
      </c>
      <c r="I239" s="55">
        <v>0</v>
      </c>
      <c r="J239" s="57">
        <v>0</v>
      </c>
      <c r="K239" s="58">
        <v>300</v>
      </c>
    </row>
    <row r="240" spans="1:11" ht="42.75" x14ac:dyDescent="0.3">
      <c r="A240" s="80" t="s">
        <v>424</v>
      </c>
      <c r="B240" s="79" t="s">
        <v>423</v>
      </c>
      <c r="C240" s="26" t="s">
        <v>8</v>
      </c>
      <c r="D240" s="26" t="s">
        <v>7</v>
      </c>
      <c r="E240" s="26" t="s">
        <v>6</v>
      </c>
      <c r="F240" s="55">
        <v>2</v>
      </c>
      <c r="G240" s="26">
        <v>100</v>
      </c>
      <c r="H240" s="56">
        <v>0</v>
      </c>
      <c r="I240" s="55">
        <v>0</v>
      </c>
      <c r="J240" s="57">
        <v>0</v>
      </c>
      <c r="K240" s="58">
        <v>250</v>
      </c>
    </row>
    <row r="241" spans="1:11" ht="42.75" x14ac:dyDescent="0.3">
      <c r="A241" s="80" t="s">
        <v>422</v>
      </c>
      <c r="B241" s="79" t="s">
        <v>276</v>
      </c>
      <c r="C241" s="26" t="s">
        <v>8</v>
      </c>
      <c r="D241" s="26" t="s">
        <v>7</v>
      </c>
      <c r="E241" s="26" t="s">
        <v>6</v>
      </c>
      <c r="F241" s="55">
        <v>1</v>
      </c>
      <c r="G241" s="26">
        <v>100</v>
      </c>
      <c r="H241" s="56">
        <v>0</v>
      </c>
      <c r="I241" s="55">
        <v>2</v>
      </c>
      <c r="J241" s="57">
        <v>0</v>
      </c>
      <c r="K241" s="58">
        <v>800</v>
      </c>
    </row>
    <row r="242" spans="1:11" ht="42.75" x14ac:dyDescent="0.3">
      <c r="A242" s="80" t="s">
        <v>421</v>
      </c>
      <c r="B242" s="79" t="s">
        <v>420</v>
      </c>
      <c r="C242" s="26" t="s">
        <v>8</v>
      </c>
      <c r="D242" s="26" t="s">
        <v>7</v>
      </c>
      <c r="E242" s="26" t="s">
        <v>6</v>
      </c>
      <c r="F242" s="55">
        <v>2</v>
      </c>
      <c r="G242" s="26">
        <v>100</v>
      </c>
      <c r="H242" s="56">
        <v>0</v>
      </c>
      <c r="I242" s="55">
        <v>1</v>
      </c>
      <c r="J242" s="57">
        <v>0</v>
      </c>
      <c r="K242" s="58">
        <v>200</v>
      </c>
    </row>
    <row r="243" spans="1:11" ht="57" x14ac:dyDescent="0.3">
      <c r="A243" s="64" t="s">
        <v>419</v>
      </c>
      <c r="B243" s="26" t="s">
        <v>418</v>
      </c>
      <c r="C243" s="26" t="s">
        <v>24</v>
      </c>
      <c r="D243" s="26" t="s">
        <v>23</v>
      </c>
      <c r="E243" s="26" t="s">
        <v>6</v>
      </c>
      <c r="F243" s="55">
        <f>F246</f>
        <v>63</v>
      </c>
      <c r="G243" s="26">
        <v>100</v>
      </c>
      <c r="H243" s="56">
        <f>H246</f>
        <v>0</v>
      </c>
      <c r="I243" s="55">
        <v>13</v>
      </c>
      <c r="J243" s="57">
        <v>0</v>
      </c>
      <c r="K243" s="58">
        <v>120.63492063492063</v>
      </c>
    </row>
    <row r="244" spans="1:11" ht="57" x14ac:dyDescent="0.3">
      <c r="A244" s="64" t="s">
        <v>417</v>
      </c>
      <c r="B244" s="26" t="s">
        <v>416</v>
      </c>
      <c r="C244" s="26" t="s">
        <v>24</v>
      </c>
      <c r="D244" s="26" t="s">
        <v>23</v>
      </c>
      <c r="E244" s="26" t="s">
        <v>6</v>
      </c>
      <c r="F244" s="55">
        <v>18</v>
      </c>
      <c r="G244" s="26">
        <v>100</v>
      </c>
      <c r="H244" s="56">
        <f>SUM(H254)</f>
        <v>0</v>
      </c>
      <c r="I244" s="55">
        <v>0</v>
      </c>
      <c r="J244" s="57">
        <v>0</v>
      </c>
      <c r="K244" s="58">
        <v>100</v>
      </c>
    </row>
    <row r="245" spans="1:11" ht="57" x14ac:dyDescent="0.3">
      <c r="A245" s="64" t="s">
        <v>415</v>
      </c>
      <c r="B245" s="26" t="s">
        <v>411</v>
      </c>
      <c r="C245" s="26" t="s">
        <v>24</v>
      </c>
      <c r="D245" s="26" t="s">
        <v>23</v>
      </c>
      <c r="E245" s="26" t="s">
        <v>6</v>
      </c>
      <c r="F245" s="55">
        <v>18</v>
      </c>
      <c r="G245" s="26">
        <v>100</v>
      </c>
      <c r="H245" s="56">
        <f>H247</f>
        <v>0</v>
      </c>
      <c r="I245" s="55">
        <v>0</v>
      </c>
      <c r="J245" s="57">
        <v>0</v>
      </c>
      <c r="K245" s="58">
        <v>100</v>
      </c>
    </row>
    <row r="246" spans="1:11" ht="57" x14ac:dyDescent="0.3">
      <c r="A246" s="64" t="s">
        <v>414</v>
      </c>
      <c r="B246" s="26" t="s">
        <v>413</v>
      </c>
      <c r="C246" s="26" t="s">
        <v>8</v>
      </c>
      <c r="D246" s="26" t="s">
        <v>7</v>
      </c>
      <c r="E246" s="26" t="s">
        <v>6</v>
      </c>
      <c r="F246" s="55">
        <f>SUM(F252:F253)/2</f>
        <v>63</v>
      </c>
      <c r="G246" s="26">
        <v>100</v>
      </c>
      <c r="H246" s="56">
        <f>H252</f>
        <v>0</v>
      </c>
      <c r="I246" s="55">
        <v>13</v>
      </c>
      <c r="J246" s="57">
        <v>0</v>
      </c>
      <c r="K246" s="58">
        <v>120.63492063492063</v>
      </c>
    </row>
    <row r="247" spans="1:11" ht="57" x14ac:dyDescent="0.3">
      <c r="A247" s="64" t="s">
        <v>412</v>
      </c>
      <c r="B247" s="26" t="s">
        <v>411</v>
      </c>
      <c r="C247" s="26" t="s">
        <v>8</v>
      </c>
      <c r="D247" s="26" t="s">
        <v>7</v>
      </c>
      <c r="E247" s="26" t="s">
        <v>6</v>
      </c>
      <c r="F247" s="55">
        <f>SUM(F254)</f>
        <v>18</v>
      </c>
      <c r="G247" s="26">
        <v>100</v>
      </c>
      <c r="H247" s="56">
        <f>H254</f>
        <v>0</v>
      </c>
      <c r="I247" s="55">
        <v>0</v>
      </c>
      <c r="J247" s="57">
        <v>0</v>
      </c>
      <c r="K247" s="58">
        <v>100</v>
      </c>
    </row>
    <row r="248" spans="1:11" ht="57" x14ac:dyDescent="0.3">
      <c r="A248" s="64" t="s">
        <v>410</v>
      </c>
      <c r="B248" s="26" t="s">
        <v>409</v>
      </c>
      <c r="C248" s="26" t="s">
        <v>8</v>
      </c>
      <c r="D248" s="26" t="s">
        <v>7</v>
      </c>
      <c r="E248" s="26" t="s">
        <v>6</v>
      </c>
      <c r="F248" s="55">
        <v>4</v>
      </c>
      <c r="G248" s="26">
        <v>100</v>
      </c>
      <c r="H248" s="56">
        <f>SUM(H258:H259)</f>
        <v>0</v>
      </c>
      <c r="I248" s="55">
        <v>0</v>
      </c>
      <c r="J248" s="57">
        <v>0</v>
      </c>
      <c r="K248" s="58">
        <v>100</v>
      </c>
    </row>
    <row r="249" spans="1:11" ht="71.25" x14ac:dyDescent="0.3">
      <c r="A249" s="64" t="s">
        <v>408</v>
      </c>
      <c r="B249" s="26" t="s">
        <v>407</v>
      </c>
      <c r="C249" s="26" t="s">
        <v>8</v>
      </c>
      <c r="D249" s="26" t="s">
        <v>7</v>
      </c>
      <c r="E249" s="26" t="s">
        <v>6</v>
      </c>
      <c r="F249" s="55">
        <v>4</v>
      </c>
      <c r="G249" s="26">
        <v>100</v>
      </c>
      <c r="H249" s="56">
        <f>SUM(H260:H261)</f>
        <v>0</v>
      </c>
      <c r="I249" s="55">
        <v>4</v>
      </c>
      <c r="J249" s="57">
        <v>0</v>
      </c>
      <c r="K249" s="58">
        <v>100</v>
      </c>
    </row>
    <row r="250" spans="1:11" ht="71.25" x14ac:dyDescent="0.3">
      <c r="A250" s="64" t="s">
        <v>406</v>
      </c>
      <c r="B250" s="26" t="s">
        <v>405</v>
      </c>
      <c r="C250" s="26" t="s">
        <v>8</v>
      </c>
      <c r="D250" s="26" t="s">
        <v>7</v>
      </c>
      <c r="E250" s="26" t="s">
        <v>6</v>
      </c>
      <c r="F250" s="55">
        <v>19</v>
      </c>
      <c r="G250" s="26">
        <v>100</v>
      </c>
      <c r="H250" s="56">
        <f>H262</f>
        <v>0</v>
      </c>
      <c r="I250" s="55">
        <v>19</v>
      </c>
      <c r="J250" s="57">
        <v>0</v>
      </c>
      <c r="K250" s="58">
        <v>100</v>
      </c>
    </row>
    <row r="251" spans="1:11" ht="57" x14ac:dyDescent="0.3">
      <c r="A251" s="64" t="s">
        <v>404</v>
      </c>
      <c r="B251" s="26" t="s">
        <v>403</v>
      </c>
      <c r="C251" s="26" t="s">
        <v>8</v>
      </c>
      <c r="D251" s="26" t="s">
        <v>7</v>
      </c>
      <c r="E251" s="26" t="s">
        <v>6</v>
      </c>
      <c r="F251" s="55">
        <v>4</v>
      </c>
      <c r="G251" s="26">
        <v>100</v>
      </c>
      <c r="H251" s="56">
        <f>SUM(H264:H265)</f>
        <v>2</v>
      </c>
      <c r="I251" s="55">
        <v>2</v>
      </c>
      <c r="J251" s="57">
        <v>100</v>
      </c>
      <c r="K251" s="58">
        <v>100</v>
      </c>
    </row>
    <row r="252" spans="1:11" ht="42.75" x14ac:dyDescent="0.3">
      <c r="A252" s="64" t="s">
        <v>402</v>
      </c>
      <c r="B252" s="26" t="s">
        <v>401</v>
      </c>
      <c r="C252" s="26" t="s">
        <v>8</v>
      </c>
      <c r="D252" s="26" t="s">
        <v>7</v>
      </c>
      <c r="E252" s="26" t="s">
        <v>6</v>
      </c>
      <c r="F252" s="55">
        <v>63</v>
      </c>
      <c r="G252" s="26">
        <v>100</v>
      </c>
      <c r="H252" s="56">
        <v>0</v>
      </c>
      <c r="I252" s="55">
        <v>13</v>
      </c>
      <c r="J252" s="57">
        <v>0</v>
      </c>
      <c r="K252" s="58">
        <v>120.63492063492063</v>
      </c>
    </row>
    <row r="253" spans="1:11" ht="71.25" x14ac:dyDescent="0.3">
      <c r="A253" s="64" t="s">
        <v>400</v>
      </c>
      <c r="B253" s="26" t="s">
        <v>399</v>
      </c>
      <c r="C253" s="26" t="s">
        <v>8</v>
      </c>
      <c r="D253" s="26" t="s">
        <v>7</v>
      </c>
      <c r="E253" s="26" t="s">
        <v>6</v>
      </c>
      <c r="F253" s="55">
        <v>63</v>
      </c>
      <c r="G253" s="26">
        <v>100</v>
      </c>
      <c r="H253" s="56">
        <v>0</v>
      </c>
      <c r="I253" s="55">
        <v>0</v>
      </c>
      <c r="J253" s="57">
        <v>0</v>
      </c>
      <c r="K253" s="58">
        <v>120.63492063492063</v>
      </c>
    </row>
    <row r="254" spans="1:11" ht="42.75" x14ac:dyDescent="0.3">
      <c r="A254" s="64" t="s">
        <v>398</v>
      </c>
      <c r="B254" s="26" t="s">
        <v>397</v>
      </c>
      <c r="C254" s="26" t="s">
        <v>8</v>
      </c>
      <c r="D254" s="26" t="s">
        <v>7</v>
      </c>
      <c r="E254" s="26" t="s">
        <v>6</v>
      </c>
      <c r="F254" s="55">
        <v>18</v>
      </c>
      <c r="G254" s="26">
        <v>100</v>
      </c>
      <c r="H254" s="56">
        <v>0</v>
      </c>
      <c r="I254" s="55">
        <v>0</v>
      </c>
      <c r="J254" s="57">
        <v>0</v>
      </c>
      <c r="K254" s="58">
        <v>100</v>
      </c>
    </row>
    <row r="255" spans="1:11" ht="57" x14ac:dyDescent="0.3">
      <c r="A255" s="64" t="s">
        <v>396</v>
      </c>
      <c r="B255" s="26" t="s">
        <v>395</v>
      </c>
      <c r="C255" s="26" t="s">
        <v>8</v>
      </c>
      <c r="D255" s="26" t="s">
        <v>7</v>
      </c>
      <c r="E255" s="26" t="s">
        <v>6</v>
      </c>
      <c r="F255" s="55">
        <v>72</v>
      </c>
      <c r="G255" s="26">
        <v>100</v>
      </c>
      <c r="H255" s="56">
        <v>18</v>
      </c>
      <c r="I255" s="55">
        <v>18</v>
      </c>
      <c r="J255" s="57">
        <v>100</v>
      </c>
      <c r="K255" s="58">
        <v>100</v>
      </c>
    </row>
    <row r="256" spans="1:11" ht="57" x14ac:dyDescent="0.3">
      <c r="A256" s="64" t="s">
        <v>394</v>
      </c>
      <c r="B256" s="26" t="s">
        <v>393</v>
      </c>
      <c r="C256" s="26" t="s">
        <v>8</v>
      </c>
      <c r="D256" s="26" t="s">
        <v>7</v>
      </c>
      <c r="E256" s="26" t="s">
        <v>6</v>
      </c>
      <c r="F256" s="55">
        <v>72</v>
      </c>
      <c r="G256" s="26">
        <v>100</v>
      </c>
      <c r="H256" s="56">
        <v>18</v>
      </c>
      <c r="I256" s="55">
        <v>18</v>
      </c>
      <c r="J256" s="57">
        <v>100</v>
      </c>
      <c r="K256" s="58">
        <v>100</v>
      </c>
    </row>
    <row r="257" spans="1:11" ht="57" x14ac:dyDescent="0.3">
      <c r="A257" s="64" t="s">
        <v>392</v>
      </c>
      <c r="B257" s="26" t="s">
        <v>391</v>
      </c>
      <c r="C257" s="26" t="s">
        <v>8</v>
      </c>
      <c r="D257" s="26" t="s">
        <v>7</v>
      </c>
      <c r="E257" s="26" t="s">
        <v>6</v>
      </c>
      <c r="F257" s="55">
        <v>72</v>
      </c>
      <c r="G257" s="26">
        <v>100</v>
      </c>
      <c r="H257" s="56">
        <v>18</v>
      </c>
      <c r="I257" s="55">
        <v>18</v>
      </c>
      <c r="J257" s="57">
        <v>100</v>
      </c>
      <c r="K257" s="58">
        <v>100</v>
      </c>
    </row>
    <row r="258" spans="1:11" ht="57" x14ac:dyDescent="0.3">
      <c r="A258" s="64" t="s">
        <v>390</v>
      </c>
      <c r="B258" s="26" t="s">
        <v>389</v>
      </c>
      <c r="C258" s="26" t="s">
        <v>8</v>
      </c>
      <c r="D258" s="26" t="s">
        <v>7</v>
      </c>
      <c r="E258" s="26" t="s">
        <v>6</v>
      </c>
      <c r="F258" s="55">
        <v>2</v>
      </c>
      <c r="G258" s="26">
        <v>100</v>
      </c>
      <c r="H258" s="56">
        <v>0</v>
      </c>
      <c r="I258" s="55">
        <v>0</v>
      </c>
      <c r="J258" s="57">
        <v>0</v>
      </c>
      <c r="K258" s="58">
        <v>100</v>
      </c>
    </row>
    <row r="259" spans="1:11" ht="57" x14ac:dyDescent="0.3">
      <c r="A259" s="64" t="s">
        <v>388</v>
      </c>
      <c r="B259" s="26" t="s">
        <v>387</v>
      </c>
      <c r="C259" s="26" t="s">
        <v>8</v>
      </c>
      <c r="D259" s="26" t="s">
        <v>7</v>
      </c>
      <c r="E259" s="26" t="s">
        <v>6</v>
      </c>
      <c r="F259" s="55">
        <v>2</v>
      </c>
      <c r="G259" s="26">
        <v>100</v>
      </c>
      <c r="H259" s="56">
        <v>0</v>
      </c>
      <c r="I259" s="55">
        <v>0</v>
      </c>
      <c r="J259" s="57">
        <v>0</v>
      </c>
      <c r="K259" s="58">
        <v>100</v>
      </c>
    </row>
    <row r="260" spans="1:11" ht="57" x14ac:dyDescent="0.3">
      <c r="A260" s="64" t="s">
        <v>386</v>
      </c>
      <c r="B260" s="26" t="s">
        <v>385</v>
      </c>
      <c r="C260" s="26" t="s">
        <v>8</v>
      </c>
      <c r="D260" s="26" t="s">
        <v>7</v>
      </c>
      <c r="E260" s="26" t="s">
        <v>6</v>
      </c>
      <c r="F260" s="55">
        <v>2</v>
      </c>
      <c r="G260" s="26">
        <v>100</v>
      </c>
      <c r="H260" s="56">
        <v>0</v>
      </c>
      <c r="I260" s="55">
        <v>2</v>
      </c>
      <c r="J260" s="57">
        <v>0</v>
      </c>
      <c r="K260" s="58">
        <v>100</v>
      </c>
    </row>
    <row r="261" spans="1:11" ht="99.75" x14ac:dyDescent="0.3">
      <c r="A261" s="64" t="s">
        <v>384</v>
      </c>
      <c r="B261" s="26" t="s">
        <v>383</v>
      </c>
      <c r="C261" s="26" t="s">
        <v>8</v>
      </c>
      <c r="D261" s="26" t="s">
        <v>7</v>
      </c>
      <c r="E261" s="26" t="s">
        <v>6</v>
      </c>
      <c r="F261" s="55">
        <v>2</v>
      </c>
      <c r="G261" s="26">
        <v>100</v>
      </c>
      <c r="H261" s="56">
        <v>0</v>
      </c>
      <c r="I261" s="55">
        <v>2</v>
      </c>
      <c r="J261" s="57">
        <v>0</v>
      </c>
      <c r="K261" s="58">
        <v>100</v>
      </c>
    </row>
    <row r="262" spans="1:11" ht="85.5" x14ac:dyDescent="0.3">
      <c r="A262" s="64" t="s">
        <v>382</v>
      </c>
      <c r="B262" s="26" t="s">
        <v>381</v>
      </c>
      <c r="C262" s="26" t="s">
        <v>8</v>
      </c>
      <c r="D262" s="26" t="s">
        <v>7</v>
      </c>
      <c r="E262" s="26" t="s">
        <v>6</v>
      </c>
      <c r="F262" s="55">
        <v>19</v>
      </c>
      <c r="G262" s="26">
        <v>100</v>
      </c>
      <c r="H262" s="56">
        <v>0</v>
      </c>
      <c r="I262" s="55">
        <v>19</v>
      </c>
      <c r="J262" s="57">
        <v>0</v>
      </c>
      <c r="K262" s="58">
        <v>100</v>
      </c>
    </row>
    <row r="263" spans="1:11" ht="42.75" x14ac:dyDescent="0.3">
      <c r="A263" s="64" t="s">
        <v>380</v>
      </c>
      <c r="B263" s="26" t="s">
        <v>379</v>
      </c>
      <c r="C263" s="26" t="s">
        <v>8</v>
      </c>
      <c r="D263" s="26" t="s">
        <v>7</v>
      </c>
      <c r="E263" s="26" t="s">
        <v>6</v>
      </c>
      <c r="F263" s="55">
        <v>1</v>
      </c>
      <c r="G263" s="26">
        <v>100</v>
      </c>
      <c r="H263" s="56">
        <v>1</v>
      </c>
      <c r="I263" s="55">
        <v>1</v>
      </c>
      <c r="J263" s="57">
        <v>100</v>
      </c>
      <c r="K263" s="58">
        <v>100</v>
      </c>
    </row>
    <row r="264" spans="1:11" ht="57" x14ac:dyDescent="0.3">
      <c r="A264" s="64" t="s">
        <v>378</v>
      </c>
      <c r="B264" s="26" t="s">
        <v>377</v>
      </c>
      <c r="C264" s="26" t="s">
        <v>8</v>
      </c>
      <c r="D264" s="26" t="s">
        <v>7</v>
      </c>
      <c r="E264" s="26" t="s">
        <v>6</v>
      </c>
      <c r="F264" s="55">
        <v>2</v>
      </c>
      <c r="G264" s="26">
        <v>100</v>
      </c>
      <c r="H264" s="56">
        <v>1</v>
      </c>
      <c r="I264" s="55">
        <v>1</v>
      </c>
      <c r="J264" s="57">
        <v>100</v>
      </c>
      <c r="K264" s="58">
        <v>100</v>
      </c>
    </row>
    <row r="265" spans="1:11" ht="71.25" x14ac:dyDescent="0.3">
      <c r="A265" s="64" t="s">
        <v>376</v>
      </c>
      <c r="B265" s="26" t="s">
        <v>375</v>
      </c>
      <c r="C265" s="26" t="s">
        <v>8</v>
      </c>
      <c r="D265" s="26" t="s">
        <v>7</v>
      </c>
      <c r="E265" s="26" t="s">
        <v>6</v>
      </c>
      <c r="F265" s="55">
        <v>2</v>
      </c>
      <c r="G265" s="26">
        <v>100</v>
      </c>
      <c r="H265" s="56">
        <v>1</v>
      </c>
      <c r="I265" s="55">
        <v>1</v>
      </c>
      <c r="J265" s="57">
        <v>100</v>
      </c>
      <c r="K265" s="58">
        <v>100</v>
      </c>
    </row>
    <row r="266" spans="1:11" ht="57" x14ac:dyDescent="0.3">
      <c r="A266" s="65" t="s">
        <v>374</v>
      </c>
      <c r="B266" s="33" t="s">
        <v>373</v>
      </c>
      <c r="C266" s="26" t="s">
        <v>24</v>
      </c>
      <c r="D266" s="26" t="s">
        <v>23</v>
      </c>
      <c r="E266" s="26" t="s">
        <v>6</v>
      </c>
      <c r="F266" s="33">
        <v>4462</v>
      </c>
      <c r="G266" s="26">
        <v>100</v>
      </c>
      <c r="H266" s="28">
        <f>SUM(H268:H271)</f>
        <v>1054</v>
      </c>
      <c r="I266" s="33">
        <v>1088</v>
      </c>
      <c r="J266" s="30">
        <v>103.2258064516129</v>
      </c>
      <c r="K266" s="30">
        <v>117.48095024652623</v>
      </c>
    </row>
    <row r="267" spans="1:11" ht="71.25" x14ac:dyDescent="0.3">
      <c r="A267" s="65" t="s">
        <v>372</v>
      </c>
      <c r="B267" s="33" t="s">
        <v>371</v>
      </c>
      <c r="C267" s="26" t="s">
        <v>24</v>
      </c>
      <c r="D267" s="26" t="s">
        <v>23</v>
      </c>
      <c r="E267" s="26" t="s">
        <v>6</v>
      </c>
      <c r="F267" s="33">
        <v>4462</v>
      </c>
      <c r="G267" s="26">
        <v>100</v>
      </c>
      <c r="H267" s="28">
        <f>SUM(H268:H271)</f>
        <v>1054</v>
      </c>
      <c r="I267" s="33">
        <v>1088</v>
      </c>
      <c r="J267" s="30">
        <v>103.2258064516129</v>
      </c>
      <c r="K267" s="30">
        <v>117.48095024652623</v>
      </c>
    </row>
    <row r="268" spans="1:11" ht="57" x14ac:dyDescent="0.3">
      <c r="A268" s="66" t="s">
        <v>370</v>
      </c>
      <c r="B268" s="76" t="s">
        <v>369</v>
      </c>
      <c r="C268" s="26" t="s">
        <v>8</v>
      </c>
      <c r="D268" s="26" t="s">
        <v>7</v>
      </c>
      <c r="E268" s="26" t="s">
        <v>6</v>
      </c>
      <c r="F268" s="33">
        <f>SUM(F272:F275)</f>
        <v>55</v>
      </c>
      <c r="G268" s="26">
        <v>100</v>
      </c>
      <c r="H268" s="28">
        <f>SUM(H272:H275)</f>
        <v>15</v>
      </c>
      <c r="I268" s="33">
        <v>6</v>
      </c>
      <c r="J268" s="30">
        <v>40</v>
      </c>
      <c r="K268" s="30">
        <v>114.54545454545455</v>
      </c>
    </row>
    <row r="269" spans="1:11" ht="57" x14ac:dyDescent="0.3">
      <c r="A269" s="66" t="s">
        <v>368</v>
      </c>
      <c r="B269" s="76" t="s">
        <v>367</v>
      </c>
      <c r="C269" s="26" t="s">
        <v>8</v>
      </c>
      <c r="D269" s="26" t="s">
        <v>7</v>
      </c>
      <c r="E269" s="26" t="s">
        <v>6</v>
      </c>
      <c r="F269" s="33">
        <v>239</v>
      </c>
      <c r="G269" s="26">
        <v>100</v>
      </c>
      <c r="H269" s="28">
        <f>SUM(H276:H280)</f>
        <v>61</v>
      </c>
      <c r="I269" s="33">
        <v>100</v>
      </c>
      <c r="J269" s="30">
        <v>163.9344262295082</v>
      </c>
      <c r="K269" s="30">
        <v>126.35983263598327</v>
      </c>
    </row>
    <row r="270" spans="1:11" ht="57" x14ac:dyDescent="0.3">
      <c r="A270" s="66" t="s">
        <v>366</v>
      </c>
      <c r="B270" s="76" t="s">
        <v>365</v>
      </c>
      <c r="C270" s="26" t="s">
        <v>8</v>
      </c>
      <c r="D270" s="26" t="s">
        <v>7</v>
      </c>
      <c r="E270" s="26" t="s">
        <v>6</v>
      </c>
      <c r="F270" s="33">
        <v>4120</v>
      </c>
      <c r="G270" s="26">
        <v>100</v>
      </c>
      <c r="H270" s="28">
        <f>SUM(H281:H283)</f>
        <v>967</v>
      </c>
      <c r="I270" s="33">
        <v>973</v>
      </c>
      <c r="J270" s="30">
        <v>100.62047569803516</v>
      </c>
      <c r="K270" s="30">
        <v>116.79611650485438</v>
      </c>
    </row>
    <row r="271" spans="1:11" ht="57" x14ac:dyDescent="0.3">
      <c r="A271" s="66" t="s">
        <v>364</v>
      </c>
      <c r="B271" s="76" t="s">
        <v>363</v>
      </c>
      <c r="C271" s="26" t="s">
        <v>8</v>
      </c>
      <c r="D271" s="26" t="s">
        <v>7</v>
      </c>
      <c r="E271" s="26" t="s">
        <v>6</v>
      </c>
      <c r="F271" s="33">
        <v>48</v>
      </c>
      <c r="G271" s="26">
        <v>100</v>
      </c>
      <c r="H271" s="28">
        <f>SUM(H284:H285)</f>
        <v>11</v>
      </c>
      <c r="I271" s="33">
        <v>9</v>
      </c>
      <c r="J271" s="30">
        <v>81.818181818181827</v>
      </c>
      <c r="K271" s="30">
        <v>135.41666666666669</v>
      </c>
    </row>
    <row r="272" spans="1:11" ht="85.5" x14ac:dyDescent="0.3">
      <c r="A272" s="68" t="s">
        <v>362</v>
      </c>
      <c r="B272" s="76" t="s">
        <v>361</v>
      </c>
      <c r="C272" s="26" t="s">
        <v>8</v>
      </c>
      <c r="D272" s="26" t="s">
        <v>7</v>
      </c>
      <c r="E272" s="26" t="s">
        <v>6</v>
      </c>
      <c r="F272" s="32">
        <v>26</v>
      </c>
      <c r="G272" s="26">
        <v>100</v>
      </c>
      <c r="H272" s="32">
        <v>8</v>
      </c>
      <c r="I272" s="29">
        <v>0</v>
      </c>
      <c r="J272" s="30">
        <v>0</v>
      </c>
      <c r="K272" s="30">
        <v>100</v>
      </c>
    </row>
    <row r="273" spans="1:11" ht="114" x14ac:dyDescent="0.3">
      <c r="A273" s="68" t="s">
        <v>360</v>
      </c>
      <c r="B273" s="76" t="s">
        <v>359</v>
      </c>
      <c r="C273" s="26" t="s">
        <v>8</v>
      </c>
      <c r="D273" s="26" t="s">
        <v>7</v>
      </c>
      <c r="E273" s="26" t="s">
        <v>6</v>
      </c>
      <c r="F273" s="32">
        <v>20</v>
      </c>
      <c r="G273" s="26">
        <v>100</v>
      </c>
      <c r="H273" s="32">
        <v>5</v>
      </c>
      <c r="I273" s="29">
        <v>0</v>
      </c>
      <c r="J273" s="30">
        <v>0</v>
      </c>
      <c r="K273" s="30">
        <v>110.00000000000001</v>
      </c>
    </row>
    <row r="274" spans="1:11" ht="85.5" x14ac:dyDescent="0.3">
      <c r="A274" s="66" t="s">
        <v>358</v>
      </c>
      <c r="B274" s="28" t="s">
        <v>357</v>
      </c>
      <c r="C274" s="26" t="s">
        <v>8</v>
      </c>
      <c r="D274" s="26" t="s">
        <v>7</v>
      </c>
      <c r="E274" s="26" t="s">
        <v>6</v>
      </c>
      <c r="F274" s="59">
        <v>8</v>
      </c>
      <c r="G274" s="26">
        <v>100</v>
      </c>
      <c r="H274" s="32">
        <v>2</v>
      </c>
      <c r="I274" s="29">
        <v>6</v>
      </c>
      <c r="J274" s="30">
        <v>300</v>
      </c>
      <c r="K274" s="30">
        <v>175</v>
      </c>
    </row>
    <row r="275" spans="1:11" ht="42.75" x14ac:dyDescent="0.3">
      <c r="A275" s="66" t="s">
        <v>356</v>
      </c>
      <c r="B275" s="28" t="s">
        <v>355</v>
      </c>
      <c r="C275" s="26" t="s">
        <v>8</v>
      </c>
      <c r="D275" s="26" t="s">
        <v>7</v>
      </c>
      <c r="E275" s="26" t="s">
        <v>6</v>
      </c>
      <c r="F275" s="32">
        <v>1</v>
      </c>
      <c r="G275" s="26">
        <v>100</v>
      </c>
      <c r="H275" s="32">
        <v>0</v>
      </c>
      <c r="I275" s="29">
        <v>0</v>
      </c>
      <c r="J275" s="30">
        <v>0</v>
      </c>
      <c r="K275" s="30">
        <v>100</v>
      </c>
    </row>
    <row r="276" spans="1:11" ht="57" x14ac:dyDescent="0.3">
      <c r="A276" s="66" t="s">
        <v>354</v>
      </c>
      <c r="B276" s="28" t="s">
        <v>353</v>
      </c>
      <c r="C276" s="26" t="s">
        <v>8</v>
      </c>
      <c r="D276" s="26" t="s">
        <v>7</v>
      </c>
      <c r="E276" s="26" t="s">
        <v>6</v>
      </c>
      <c r="F276" s="32">
        <v>120</v>
      </c>
      <c r="G276" s="26">
        <v>100</v>
      </c>
      <c r="H276" s="32">
        <v>30</v>
      </c>
      <c r="I276" s="29">
        <v>60</v>
      </c>
      <c r="J276" s="30">
        <v>200</v>
      </c>
      <c r="K276" s="30">
        <v>125</v>
      </c>
    </row>
    <row r="277" spans="1:11" ht="42.75" x14ac:dyDescent="0.3">
      <c r="A277" s="66" t="s">
        <v>352</v>
      </c>
      <c r="B277" s="28" t="s">
        <v>351</v>
      </c>
      <c r="C277" s="26" t="s">
        <v>8</v>
      </c>
      <c r="D277" s="26" t="s">
        <v>7</v>
      </c>
      <c r="E277" s="26" t="s">
        <v>6</v>
      </c>
      <c r="F277" s="32">
        <v>50</v>
      </c>
      <c r="G277" s="26">
        <v>100</v>
      </c>
      <c r="H277" s="32">
        <v>12</v>
      </c>
      <c r="I277" s="29">
        <v>30</v>
      </c>
      <c r="J277" s="30">
        <v>250</v>
      </c>
      <c r="K277" s="30">
        <v>136</v>
      </c>
    </row>
    <row r="278" spans="1:11" ht="57" x14ac:dyDescent="0.3">
      <c r="A278" s="66" t="s">
        <v>350</v>
      </c>
      <c r="B278" s="28" t="s">
        <v>349</v>
      </c>
      <c r="C278" s="26" t="s">
        <v>8</v>
      </c>
      <c r="D278" s="26" t="s">
        <v>7</v>
      </c>
      <c r="E278" s="26" t="s">
        <v>6</v>
      </c>
      <c r="F278" s="32">
        <v>24</v>
      </c>
      <c r="G278" s="26">
        <v>100</v>
      </c>
      <c r="H278" s="32">
        <v>6</v>
      </c>
      <c r="I278" s="29">
        <v>10</v>
      </c>
      <c r="J278" s="30">
        <v>166.66666666666669</v>
      </c>
      <c r="K278" s="30">
        <v>125</v>
      </c>
    </row>
    <row r="279" spans="1:11" ht="42.75" x14ac:dyDescent="0.3">
      <c r="A279" s="66" t="s">
        <v>348</v>
      </c>
      <c r="B279" s="28" t="s">
        <v>347</v>
      </c>
      <c r="C279" s="26" t="s">
        <v>8</v>
      </c>
      <c r="D279" s="26" t="s">
        <v>7</v>
      </c>
      <c r="E279" s="26" t="s">
        <v>6</v>
      </c>
      <c r="F279" s="32">
        <v>15</v>
      </c>
      <c r="G279" s="26">
        <v>100</v>
      </c>
      <c r="H279" s="32">
        <v>5</v>
      </c>
      <c r="I279" s="29">
        <v>0</v>
      </c>
      <c r="J279" s="30">
        <v>0</v>
      </c>
      <c r="K279" s="30">
        <v>93.333333333333329</v>
      </c>
    </row>
    <row r="280" spans="1:11" ht="57" x14ac:dyDescent="0.3">
      <c r="A280" s="66" t="s">
        <v>346</v>
      </c>
      <c r="B280" s="28" t="s">
        <v>345</v>
      </c>
      <c r="C280" s="26" t="s">
        <v>8</v>
      </c>
      <c r="D280" s="26" t="s">
        <v>7</v>
      </c>
      <c r="E280" s="26" t="s">
        <v>6</v>
      </c>
      <c r="F280" s="32">
        <v>30</v>
      </c>
      <c r="G280" s="26">
        <v>100</v>
      </c>
      <c r="H280" s="32">
        <v>8</v>
      </c>
      <c r="I280" s="29">
        <v>0</v>
      </c>
      <c r="J280" s="30">
        <v>0</v>
      </c>
      <c r="K280" s="30">
        <v>133.33333333333331</v>
      </c>
    </row>
    <row r="281" spans="1:11" ht="42.75" x14ac:dyDescent="0.3">
      <c r="A281" s="66" t="s">
        <v>344</v>
      </c>
      <c r="B281" s="28" t="s">
        <v>343</v>
      </c>
      <c r="C281" s="26" t="s">
        <v>8</v>
      </c>
      <c r="D281" s="26" t="s">
        <v>7</v>
      </c>
      <c r="E281" s="26" t="s">
        <v>6</v>
      </c>
      <c r="F281" s="32">
        <v>3500</v>
      </c>
      <c r="G281" s="26">
        <v>100</v>
      </c>
      <c r="H281" s="32">
        <v>875</v>
      </c>
      <c r="I281" s="29">
        <v>561</v>
      </c>
      <c r="J281" s="30">
        <v>64.114285714285714</v>
      </c>
      <c r="K281" s="30">
        <v>80.285714285714278</v>
      </c>
    </row>
    <row r="282" spans="1:11" ht="42.75" x14ac:dyDescent="0.3">
      <c r="A282" s="66" t="s">
        <v>342</v>
      </c>
      <c r="B282" s="28" t="s">
        <v>341</v>
      </c>
      <c r="C282" s="26" t="s">
        <v>8</v>
      </c>
      <c r="D282" s="26" t="s">
        <v>7</v>
      </c>
      <c r="E282" s="26" t="s">
        <v>6</v>
      </c>
      <c r="F282" s="32">
        <v>500</v>
      </c>
      <c r="G282" s="26">
        <v>100</v>
      </c>
      <c r="H282" s="32">
        <v>62</v>
      </c>
      <c r="I282" s="29">
        <v>388</v>
      </c>
      <c r="J282" s="30">
        <v>625.80645161290317</v>
      </c>
      <c r="K282" s="30">
        <v>373.4</v>
      </c>
    </row>
    <row r="283" spans="1:11" ht="42.75" x14ac:dyDescent="0.3">
      <c r="A283" s="66" t="s">
        <v>340</v>
      </c>
      <c r="B283" s="28" t="s">
        <v>339</v>
      </c>
      <c r="C283" s="26" t="s">
        <v>8</v>
      </c>
      <c r="D283" s="26" t="s">
        <v>7</v>
      </c>
      <c r="E283" s="26" t="s">
        <v>6</v>
      </c>
      <c r="F283" s="32">
        <v>120</v>
      </c>
      <c r="G283" s="26">
        <v>100</v>
      </c>
      <c r="H283" s="32">
        <v>30</v>
      </c>
      <c r="I283" s="29">
        <v>24</v>
      </c>
      <c r="J283" s="30">
        <v>80</v>
      </c>
      <c r="K283" s="30">
        <v>112.5</v>
      </c>
    </row>
    <row r="284" spans="1:11" ht="71.25" x14ac:dyDescent="0.3">
      <c r="A284" s="66" t="s">
        <v>338</v>
      </c>
      <c r="B284" s="28" t="s">
        <v>336</v>
      </c>
      <c r="C284" s="26" t="s">
        <v>8</v>
      </c>
      <c r="D284" s="26" t="s">
        <v>7</v>
      </c>
      <c r="E284" s="26" t="s">
        <v>6</v>
      </c>
      <c r="F284" s="32">
        <v>23</v>
      </c>
      <c r="G284" s="26">
        <v>100</v>
      </c>
      <c r="H284" s="32">
        <v>5</v>
      </c>
      <c r="I284" s="29">
        <v>9</v>
      </c>
      <c r="J284" s="30">
        <v>180</v>
      </c>
      <c r="K284" s="30">
        <v>143.47826086956522</v>
      </c>
    </row>
    <row r="285" spans="1:11" ht="71.25" x14ac:dyDescent="0.3">
      <c r="A285" s="66" t="s">
        <v>337</v>
      </c>
      <c r="B285" s="28" t="s">
        <v>336</v>
      </c>
      <c r="C285" s="26" t="s">
        <v>8</v>
      </c>
      <c r="D285" s="26" t="s">
        <v>7</v>
      </c>
      <c r="E285" s="26" t="s">
        <v>6</v>
      </c>
      <c r="F285" s="32">
        <v>25</v>
      </c>
      <c r="G285" s="26">
        <v>100</v>
      </c>
      <c r="H285" s="32">
        <v>6</v>
      </c>
      <c r="I285" s="29">
        <v>0</v>
      </c>
      <c r="J285" s="30">
        <v>0</v>
      </c>
      <c r="K285" s="30">
        <v>128</v>
      </c>
    </row>
    <row r="286" spans="1:11" ht="71.25" x14ac:dyDescent="0.3">
      <c r="A286" s="66" t="s">
        <v>335</v>
      </c>
      <c r="B286" s="28" t="s">
        <v>334</v>
      </c>
      <c r="C286" s="26" t="s">
        <v>24</v>
      </c>
      <c r="D286" s="26" t="s">
        <v>23</v>
      </c>
      <c r="E286" s="26" t="s">
        <v>6</v>
      </c>
      <c r="F286" s="41">
        <v>19348</v>
      </c>
      <c r="G286" s="26">
        <v>100</v>
      </c>
      <c r="H286" s="28">
        <f>SUM(H288:H293)</f>
        <v>4842</v>
      </c>
      <c r="I286" s="33">
        <v>6282</v>
      </c>
      <c r="J286" s="30">
        <v>129.73977695167287</v>
      </c>
      <c r="K286" s="30">
        <v>127.74043828819516</v>
      </c>
    </row>
    <row r="287" spans="1:11" ht="71.25" x14ac:dyDescent="0.3">
      <c r="A287" s="66" t="s">
        <v>333</v>
      </c>
      <c r="B287" s="28" t="s">
        <v>332</v>
      </c>
      <c r="C287" s="26" t="s">
        <v>24</v>
      </c>
      <c r="D287" s="26" t="s">
        <v>23</v>
      </c>
      <c r="E287" s="26" t="s">
        <v>6</v>
      </c>
      <c r="F287" s="41">
        <v>19348</v>
      </c>
      <c r="G287" s="26">
        <v>100</v>
      </c>
      <c r="H287" s="28">
        <f>SUM(H288:H293)</f>
        <v>4842</v>
      </c>
      <c r="I287" s="33">
        <v>6282</v>
      </c>
      <c r="J287" s="30">
        <v>129.73977695167287</v>
      </c>
      <c r="K287" s="30">
        <v>127.74043828819516</v>
      </c>
    </row>
    <row r="288" spans="1:11" ht="57" x14ac:dyDescent="0.3">
      <c r="A288" s="66" t="s">
        <v>331</v>
      </c>
      <c r="B288" s="28" t="s">
        <v>330</v>
      </c>
      <c r="C288" s="26" t="s">
        <v>8</v>
      </c>
      <c r="D288" s="26" t="s">
        <v>7</v>
      </c>
      <c r="E288" s="26" t="s">
        <v>6</v>
      </c>
      <c r="F288" s="41" t="e">
        <f>#REF!</f>
        <v>#REF!</v>
      </c>
      <c r="G288" s="26">
        <v>100</v>
      </c>
      <c r="H288" s="28">
        <f>SUM(H294:H295)</f>
        <v>53</v>
      </c>
      <c r="I288" s="33">
        <v>195</v>
      </c>
      <c r="J288" s="30">
        <v>367.92452830188677</v>
      </c>
      <c r="K288" s="30">
        <v>345.71428571428572</v>
      </c>
    </row>
    <row r="289" spans="1:11" ht="42.75" x14ac:dyDescent="0.3">
      <c r="A289" s="66" t="s">
        <v>329</v>
      </c>
      <c r="B289" s="28" t="s">
        <v>328</v>
      </c>
      <c r="C289" s="26" t="s">
        <v>8</v>
      </c>
      <c r="D289" s="26" t="s">
        <v>7</v>
      </c>
      <c r="E289" s="26" t="s">
        <v>6</v>
      </c>
      <c r="F289" s="41">
        <v>15993</v>
      </c>
      <c r="G289" s="26">
        <v>100</v>
      </c>
      <c r="H289" s="28">
        <f>SUM(H296:H300)</f>
        <v>3998</v>
      </c>
      <c r="I289" s="33">
        <v>5049</v>
      </c>
      <c r="J289" s="30">
        <v>126.28814407203602</v>
      </c>
      <c r="K289" s="30">
        <v>121.44825861314325</v>
      </c>
    </row>
    <row r="290" spans="1:11" ht="57" x14ac:dyDescent="0.3">
      <c r="A290" s="66" t="s">
        <v>327</v>
      </c>
      <c r="B290" s="28" t="s">
        <v>326</v>
      </c>
      <c r="C290" s="26" t="s">
        <v>8</v>
      </c>
      <c r="D290" s="26" t="s">
        <v>7</v>
      </c>
      <c r="E290" s="26" t="s">
        <v>6</v>
      </c>
      <c r="F290" s="41" t="e">
        <f>#REF!</f>
        <v>#REF!</v>
      </c>
      <c r="G290" s="26">
        <v>100</v>
      </c>
      <c r="H290" s="28">
        <f>SUM(H301:H305)</f>
        <v>100</v>
      </c>
      <c r="I290" s="33">
        <v>117</v>
      </c>
      <c r="J290" s="30">
        <v>117</v>
      </c>
      <c r="K290" s="30">
        <v>121.15869017632241</v>
      </c>
    </row>
    <row r="291" spans="1:11" ht="57" x14ac:dyDescent="0.3">
      <c r="A291" s="66" t="s">
        <v>325</v>
      </c>
      <c r="B291" s="28" t="s">
        <v>324</v>
      </c>
      <c r="C291" s="26" t="s">
        <v>8</v>
      </c>
      <c r="D291" s="26" t="s">
        <v>7</v>
      </c>
      <c r="E291" s="26" t="s">
        <v>6</v>
      </c>
      <c r="F291" s="41" t="e">
        <f>#REF!</f>
        <v>#REF!</v>
      </c>
      <c r="G291" s="26">
        <v>100</v>
      </c>
      <c r="H291" s="28">
        <f>SUM(H306:H308)</f>
        <v>443</v>
      </c>
      <c r="I291" s="33">
        <v>582</v>
      </c>
      <c r="J291" s="30">
        <v>131.37697516930024</v>
      </c>
      <c r="K291" s="30">
        <v>113.80681818181819</v>
      </c>
    </row>
    <row r="292" spans="1:11" ht="42.75" x14ac:dyDescent="0.3">
      <c r="A292" s="66" t="s">
        <v>323</v>
      </c>
      <c r="B292" s="28" t="s">
        <v>322</v>
      </c>
      <c r="C292" s="26" t="s">
        <v>8</v>
      </c>
      <c r="D292" s="26" t="s">
        <v>7</v>
      </c>
      <c r="E292" s="26" t="s">
        <v>6</v>
      </c>
      <c r="F292" s="41" t="e">
        <f>#REF!</f>
        <v>#REF!</v>
      </c>
      <c r="G292" s="26">
        <v>100</v>
      </c>
      <c r="H292" s="28">
        <f>SUM(H309:H315)</f>
        <v>170</v>
      </c>
      <c r="I292" s="33">
        <v>258</v>
      </c>
      <c r="J292" s="30">
        <v>151.76470588235293</v>
      </c>
      <c r="K292" s="30">
        <v>252.28951255539144</v>
      </c>
    </row>
    <row r="293" spans="1:11" ht="42.75" x14ac:dyDescent="0.3">
      <c r="A293" s="66" t="s">
        <v>321</v>
      </c>
      <c r="B293" s="28" t="s">
        <v>320</v>
      </c>
      <c r="C293" s="26" t="s">
        <v>8</v>
      </c>
      <c r="D293" s="26" t="s">
        <v>7</v>
      </c>
      <c r="E293" s="26" t="s">
        <v>6</v>
      </c>
      <c r="F293" s="41">
        <v>311</v>
      </c>
      <c r="G293" s="26">
        <v>100</v>
      </c>
      <c r="H293" s="28">
        <f>SUM(H316:H318)</f>
        <v>78</v>
      </c>
      <c r="I293" s="33">
        <v>81</v>
      </c>
      <c r="J293" s="30">
        <v>103.84615384615385</v>
      </c>
      <c r="K293" s="30">
        <v>120.2572347266881</v>
      </c>
    </row>
    <row r="294" spans="1:11" ht="28.5" x14ac:dyDescent="0.3">
      <c r="A294" s="66" t="s">
        <v>319</v>
      </c>
      <c r="B294" s="28" t="s">
        <v>318</v>
      </c>
      <c r="C294" s="26" t="s">
        <v>8</v>
      </c>
      <c r="D294" s="26" t="s">
        <v>7</v>
      </c>
      <c r="E294" s="26" t="s">
        <v>6</v>
      </c>
      <c r="F294" s="41" t="e">
        <f>#REF!</f>
        <v>#REF!</v>
      </c>
      <c r="G294" s="26">
        <v>100</v>
      </c>
      <c r="H294" s="32">
        <v>45</v>
      </c>
      <c r="I294" s="29">
        <v>174</v>
      </c>
      <c r="J294" s="30">
        <v>386.66666666666669</v>
      </c>
      <c r="K294" s="30">
        <v>371.11111111111114</v>
      </c>
    </row>
    <row r="295" spans="1:11" ht="28.5" x14ac:dyDescent="0.3">
      <c r="A295" s="66" t="s">
        <v>317</v>
      </c>
      <c r="B295" s="28" t="s">
        <v>316</v>
      </c>
      <c r="C295" s="26" t="s">
        <v>8</v>
      </c>
      <c r="D295" s="26" t="s">
        <v>7</v>
      </c>
      <c r="E295" s="26" t="s">
        <v>6</v>
      </c>
      <c r="F295" s="41" t="e">
        <f>#REF!</f>
        <v>#REF!</v>
      </c>
      <c r="G295" s="26">
        <v>100</v>
      </c>
      <c r="H295" s="32">
        <v>8</v>
      </c>
      <c r="I295" s="29">
        <v>21</v>
      </c>
      <c r="J295" s="30">
        <v>262.5</v>
      </c>
      <c r="K295" s="30">
        <v>193.33333333333334</v>
      </c>
    </row>
    <row r="296" spans="1:11" ht="71.25" x14ac:dyDescent="0.3">
      <c r="A296" s="66" t="s">
        <v>315</v>
      </c>
      <c r="B296" s="28" t="s">
        <v>314</v>
      </c>
      <c r="C296" s="26" t="s">
        <v>8</v>
      </c>
      <c r="D296" s="26" t="s">
        <v>7</v>
      </c>
      <c r="E296" s="26" t="s">
        <v>6</v>
      </c>
      <c r="F296" s="41" t="e">
        <f>#REF!</f>
        <v>#REF!</v>
      </c>
      <c r="G296" s="26">
        <v>100</v>
      </c>
      <c r="H296" s="32">
        <v>3500</v>
      </c>
      <c r="I296" s="29">
        <v>4051</v>
      </c>
      <c r="J296" s="30">
        <v>115.74285714285715</v>
      </c>
      <c r="K296" s="30">
        <v>116.56228571428571</v>
      </c>
    </row>
    <row r="297" spans="1:11" ht="42.75" x14ac:dyDescent="0.3">
      <c r="A297" s="66" t="s">
        <v>313</v>
      </c>
      <c r="B297" s="28" t="s">
        <v>312</v>
      </c>
      <c r="C297" s="26" t="s">
        <v>8</v>
      </c>
      <c r="D297" s="26" t="s">
        <v>7</v>
      </c>
      <c r="E297" s="26" t="s">
        <v>6</v>
      </c>
      <c r="F297" s="41" t="e">
        <f>#REF!</f>
        <v>#REF!</v>
      </c>
      <c r="G297" s="26">
        <v>100</v>
      </c>
      <c r="H297" s="32">
        <v>475</v>
      </c>
      <c r="I297" s="29">
        <v>972</v>
      </c>
      <c r="J297" s="30">
        <v>204.63157894736841</v>
      </c>
      <c r="K297" s="30">
        <v>149.76315789473685</v>
      </c>
    </row>
    <row r="298" spans="1:11" ht="57" x14ac:dyDescent="0.3">
      <c r="A298" s="66" t="s">
        <v>311</v>
      </c>
      <c r="B298" s="28" t="s">
        <v>310</v>
      </c>
      <c r="C298" s="26" t="s">
        <v>8</v>
      </c>
      <c r="D298" s="26" t="s">
        <v>7</v>
      </c>
      <c r="E298" s="26" t="s">
        <v>6</v>
      </c>
      <c r="F298" s="41" t="e">
        <f>#REF!</f>
        <v>#REF!</v>
      </c>
      <c r="G298" s="26">
        <v>100</v>
      </c>
      <c r="H298" s="32">
        <v>18</v>
      </c>
      <c r="I298" s="29">
        <v>8</v>
      </c>
      <c r="J298" s="30">
        <v>44.444444444444443</v>
      </c>
      <c r="K298" s="30">
        <v>35.714285714285715</v>
      </c>
    </row>
    <row r="299" spans="1:11" ht="42.75" x14ac:dyDescent="0.3">
      <c r="A299" s="66" t="s">
        <v>309</v>
      </c>
      <c r="B299" s="28" t="s">
        <v>308</v>
      </c>
      <c r="C299" s="26" t="s">
        <v>8</v>
      </c>
      <c r="D299" s="26" t="s">
        <v>7</v>
      </c>
      <c r="E299" s="26" t="s">
        <v>6</v>
      </c>
      <c r="F299" s="41" t="e">
        <f>#REF!</f>
        <v>#REF!</v>
      </c>
      <c r="G299" s="26">
        <v>100</v>
      </c>
      <c r="H299" s="32">
        <v>5</v>
      </c>
      <c r="I299" s="29">
        <v>17</v>
      </c>
      <c r="J299" s="30">
        <v>340</v>
      </c>
      <c r="K299" s="30">
        <v>1054.5454545454545</v>
      </c>
    </row>
    <row r="300" spans="1:11" ht="57" x14ac:dyDescent="0.3">
      <c r="A300" s="66" t="s">
        <v>307</v>
      </c>
      <c r="B300" s="28" t="s">
        <v>306</v>
      </c>
      <c r="C300" s="26" t="s">
        <v>8</v>
      </c>
      <c r="D300" s="26" t="s">
        <v>7</v>
      </c>
      <c r="E300" s="26" t="s">
        <v>6</v>
      </c>
      <c r="F300" s="41" t="e">
        <f>#REF!</f>
        <v>#REF!</v>
      </c>
      <c r="G300" s="26">
        <v>100</v>
      </c>
      <c r="H300" s="32">
        <v>0</v>
      </c>
      <c r="I300" s="29">
        <v>1</v>
      </c>
      <c r="J300" s="30">
        <v>0</v>
      </c>
      <c r="K300" s="30">
        <v>200</v>
      </c>
    </row>
    <row r="301" spans="1:11" ht="42.75" x14ac:dyDescent="0.3">
      <c r="A301" s="66" t="s">
        <v>305</v>
      </c>
      <c r="B301" s="28" t="s">
        <v>304</v>
      </c>
      <c r="C301" s="26" t="s">
        <v>8</v>
      </c>
      <c r="D301" s="26" t="s">
        <v>7</v>
      </c>
      <c r="E301" s="26" t="s">
        <v>6</v>
      </c>
      <c r="F301" s="41" t="e">
        <f>#REF!</f>
        <v>#REF!</v>
      </c>
      <c r="G301" s="26">
        <v>100</v>
      </c>
      <c r="H301" s="32">
        <v>30</v>
      </c>
      <c r="I301" s="29">
        <v>46</v>
      </c>
      <c r="J301" s="30">
        <v>153.33333333333334</v>
      </c>
      <c r="K301" s="30">
        <v>155</v>
      </c>
    </row>
    <row r="302" spans="1:11" ht="42.75" x14ac:dyDescent="0.3">
      <c r="A302" s="66" t="s">
        <v>303</v>
      </c>
      <c r="B302" s="28" t="s">
        <v>302</v>
      </c>
      <c r="C302" s="26" t="s">
        <v>8</v>
      </c>
      <c r="D302" s="26" t="s">
        <v>7</v>
      </c>
      <c r="E302" s="26" t="s">
        <v>6</v>
      </c>
      <c r="F302" s="41" t="e">
        <f>#REF!</f>
        <v>#REF!</v>
      </c>
      <c r="G302" s="26">
        <v>100</v>
      </c>
      <c r="H302" s="32">
        <v>8</v>
      </c>
      <c r="I302" s="29">
        <v>8</v>
      </c>
      <c r="J302" s="30">
        <v>100</v>
      </c>
      <c r="K302" s="30">
        <v>126.66666666666666</v>
      </c>
    </row>
    <row r="303" spans="1:11" ht="28.5" x14ac:dyDescent="0.3">
      <c r="A303" s="66" t="s">
        <v>301</v>
      </c>
      <c r="B303" s="28" t="s">
        <v>300</v>
      </c>
      <c r="C303" s="26" t="s">
        <v>8</v>
      </c>
      <c r="D303" s="26" t="s">
        <v>7</v>
      </c>
      <c r="E303" s="26" t="s">
        <v>6</v>
      </c>
      <c r="F303" s="41" t="e">
        <f>#REF!</f>
        <v>#REF!</v>
      </c>
      <c r="G303" s="26">
        <v>100</v>
      </c>
      <c r="H303" s="32">
        <v>8</v>
      </c>
      <c r="I303" s="29">
        <v>8</v>
      </c>
      <c r="J303" s="30">
        <v>100</v>
      </c>
      <c r="K303" s="30">
        <v>133.33333333333331</v>
      </c>
    </row>
    <row r="304" spans="1:11" ht="42.75" x14ac:dyDescent="0.3">
      <c r="A304" s="66" t="s">
        <v>299</v>
      </c>
      <c r="B304" s="28" t="s">
        <v>298</v>
      </c>
      <c r="C304" s="26" t="s">
        <v>8</v>
      </c>
      <c r="D304" s="26" t="s">
        <v>7</v>
      </c>
      <c r="E304" s="26" t="s">
        <v>6</v>
      </c>
      <c r="F304" s="41" t="e">
        <f>#REF!</f>
        <v>#REF!</v>
      </c>
      <c r="G304" s="26">
        <v>100</v>
      </c>
      <c r="H304" s="32">
        <v>54</v>
      </c>
      <c r="I304" s="29">
        <v>54</v>
      </c>
      <c r="J304" s="30">
        <v>100</v>
      </c>
      <c r="K304" s="30">
        <v>100</v>
      </c>
    </row>
    <row r="305" spans="1:11" ht="42.75" x14ac:dyDescent="0.3">
      <c r="A305" s="66" t="s">
        <v>297</v>
      </c>
      <c r="B305" s="28" t="s">
        <v>296</v>
      </c>
      <c r="C305" s="26" t="s">
        <v>8</v>
      </c>
      <c r="D305" s="26" t="s">
        <v>7</v>
      </c>
      <c r="E305" s="26" t="s">
        <v>6</v>
      </c>
      <c r="F305" s="41" t="e">
        <f>#REF!</f>
        <v>#REF!</v>
      </c>
      <c r="G305" s="26">
        <v>100</v>
      </c>
      <c r="H305" s="32">
        <v>0</v>
      </c>
      <c r="I305" s="29">
        <v>1</v>
      </c>
      <c r="J305" s="30">
        <v>0</v>
      </c>
      <c r="K305" s="30">
        <v>100</v>
      </c>
    </row>
    <row r="306" spans="1:11" ht="42.75" x14ac:dyDescent="0.3">
      <c r="A306" s="66" t="s">
        <v>295</v>
      </c>
      <c r="B306" s="28" t="s">
        <v>294</v>
      </c>
      <c r="C306" s="26" t="s">
        <v>8</v>
      </c>
      <c r="D306" s="26" t="s">
        <v>7</v>
      </c>
      <c r="E306" s="26" t="s">
        <v>6</v>
      </c>
      <c r="F306" s="41" t="e">
        <f>#REF!</f>
        <v>#REF!</v>
      </c>
      <c r="G306" s="26">
        <v>100</v>
      </c>
      <c r="H306" s="32">
        <v>59</v>
      </c>
      <c r="I306" s="29">
        <v>58</v>
      </c>
      <c r="J306" s="30">
        <v>98.305084745762713</v>
      </c>
      <c r="K306" s="30">
        <v>92.173913043478265</v>
      </c>
    </row>
    <row r="307" spans="1:11" ht="28.5" x14ac:dyDescent="0.3">
      <c r="A307" s="66" t="s">
        <v>293</v>
      </c>
      <c r="B307" s="28" t="s">
        <v>292</v>
      </c>
      <c r="C307" s="26" t="s">
        <v>8</v>
      </c>
      <c r="D307" s="26" t="s">
        <v>7</v>
      </c>
      <c r="E307" s="26" t="s">
        <v>6</v>
      </c>
      <c r="F307" s="41" t="e">
        <f>#REF!</f>
        <v>#REF!</v>
      </c>
      <c r="G307" s="26">
        <v>100</v>
      </c>
      <c r="H307" s="32">
        <v>375</v>
      </c>
      <c r="I307" s="29">
        <v>510</v>
      </c>
      <c r="J307" s="30">
        <v>136</v>
      </c>
      <c r="K307" s="30">
        <v>115.6</v>
      </c>
    </row>
    <row r="308" spans="1:11" ht="57" x14ac:dyDescent="0.3">
      <c r="A308" s="66" t="s">
        <v>291</v>
      </c>
      <c r="B308" s="28" t="s">
        <v>290</v>
      </c>
      <c r="C308" s="26" t="s">
        <v>8</v>
      </c>
      <c r="D308" s="26" t="s">
        <v>7</v>
      </c>
      <c r="E308" s="26" t="s">
        <v>6</v>
      </c>
      <c r="F308" s="41" t="e">
        <f>#REF!</f>
        <v>#REF!</v>
      </c>
      <c r="G308" s="26">
        <v>100</v>
      </c>
      <c r="H308" s="32">
        <v>9</v>
      </c>
      <c r="I308" s="29">
        <v>14</v>
      </c>
      <c r="J308" s="30">
        <v>155.55555555555557</v>
      </c>
      <c r="K308" s="30">
        <v>190</v>
      </c>
    </row>
    <row r="309" spans="1:11" ht="42.75" x14ac:dyDescent="0.3">
      <c r="A309" s="66" t="s">
        <v>289</v>
      </c>
      <c r="B309" s="28" t="s">
        <v>288</v>
      </c>
      <c r="C309" s="26" t="s">
        <v>8</v>
      </c>
      <c r="D309" s="26" t="s">
        <v>7</v>
      </c>
      <c r="E309" s="26" t="s">
        <v>6</v>
      </c>
      <c r="F309" s="41" t="e">
        <f>#REF!</f>
        <v>#REF!</v>
      </c>
      <c r="G309" s="26">
        <v>100</v>
      </c>
      <c r="H309" s="32">
        <v>25</v>
      </c>
      <c r="I309" s="29">
        <v>48</v>
      </c>
      <c r="J309" s="30">
        <v>192</v>
      </c>
      <c r="K309" s="30">
        <v>153.19148936170214</v>
      </c>
    </row>
    <row r="310" spans="1:11" ht="57" x14ac:dyDescent="0.3">
      <c r="A310" s="66" t="s">
        <v>287</v>
      </c>
      <c r="B310" s="28" t="s">
        <v>286</v>
      </c>
      <c r="C310" s="26" t="s">
        <v>8</v>
      </c>
      <c r="D310" s="26" t="s">
        <v>7</v>
      </c>
      <c r="E310" s="26" t="s">
        <v>6</v>
      </c>
      <c r="F310" s="41" t="e">
        <f>#REF!</f>
        <v>#REF!</v>
      </c>
      <c r="G310" s="26">
        <v>100</v>
      </c>
      <c r="H310" s="32">
        <v>50</v>
      </c>
      <c r="I310" s="29">
        <v>210</v>
      </c>
      <c r="J310" s="30">
        <v>420</v>
      </c>
      <c r="K310" s="30">
        <v>283.5</v>
      </c>
    </row>
    <row r="311" spans="1:11" ht="42.75" x14ac:dyDescent="0.3">
      <c r="A311" s="66" t="s">
        <v>285</v>
      </c>
      <c r="B311" s="28" t="s">
        <v>284</v>
      </c>
      <c r="C311" s="26" t="s">
        <v>8</v>
      </c>
      <c r="D311" s="26" t="s">
        <v>7</v>
      </c>
      <c r="E311" s="26" t="s">
        <v>6</v>
      </c>
      <c r="F311" s="41" t="e">
        <f>#REF!</f>
        <v>#REF!</v>
      </c>
      <c r="G311" s="26">
        <v>100</v>
      </c>
      <c r="H311" s="32">
        <v>0</v>
      </c>
      <c r="I311" s="29">
        <v>0</v>
      </c>
      <c r="J311" s="30">
        <v>0</v>
      </c>
      <c r="K311" s="30">
        <v>100</v>
      </c>
    </row>
    <row r="312" spans="1:11" ht="42.75" x14ac:dyDescent="0.3">
      <c r="A312" s="66" t="s">
        <v>283</v>
      </c>
      <c r="B312" s="28" t="s">
        <v>282</v>
      </c>
      <c r="C312" s="26" t="s">
        <v>8</v>
      </c>
      <c r="D312" s="26" t="s">
        <v>7</v>
      </c>
      <c r="E312" s="26" t="s">
        <v>6</v>
      </c>
      <c r="F312" s="41" t="e">
        <f>#REF!</f>
        <v>#REF!</v>
      </c>
      <c r="G312" s="26">
        <v>100</v>
      </c>
      <c r="H312" s="32">
        <v>50</v>
      </c>
      <c r="I312" s="29">
        <v>0</v>
      </c>
      <c r="J312" s="30">
        <v>0</v>
      </c>
      <c r="K312" s="30">
        <v>232.50000000000003</v>
      </c>
    </row>
    <row r="313" spans="1:11" ht="28.5" x14ac:dyDescent="0.3">
      <c r="A313" s="66" t="s">
        <v>281</v>
      </c>
      <c r="B313" s="28" t="s">
        <v>280</v>
      </c>
      <c r="C313" s="26" t="s">
        <v>8</v>
      </c>
      <c r="D313" s="26" t="s">
        <v>7</v>
      </c>
      <c r="E313" s="26" t="s">
        <v>6</v>
      </c>
      <c r="F313" s="41" t="e">
        <f>#REF!</f>
        <v>#REF!</v>
      </c>
      <c r="G313" s="26">
        <v>100</v>
      </c>
      <c r="H313" s="32">
        <v>45</v>
      </c>
      <c r="I313" s="29">
        <v>0</v>
      </c>
      <c r="J313" s="30">
        <v>0</v>
      </c>
      <c r="K313" s="30">
        <v>293.33333333333331</v>
      </c>
    </row>
    <row r="314" spans="1:11" ht="28.5" x14ac:dyDescent="0.3">
      <c r="A314" s="66" t="s">
        <v>279</v>
      </c>
      <c r="B314" s="28" t="s">
        <v>278</v>
      </c>
      <c r="C314" s="26" t="s">
        <v>8</v>
      </c>
      <c r="D314" s="26" t="s">
        <v>7</v>
      </c>
      <c r="E314" s="26" t="s">
        <v>6</v>
      </c>
      <c r="F314" s="41" t="e">
        <f>#REF!</f>
        <v>#REF!</v>
      </c>
      <c r="G314" s="26">
        <v>100</v>
      </c>
      <c r="H314" s="32">
        <v>0</v>
      </c>
      <c r="I314" s="29">
        <v>0</v>
      </c>
      <c r="J314" s="30">
        <v>0</v>
      </c>
      <c r="K314" s="30">
        <v>100</v>
      </c>
    </row>
    <row r="315" spans="1:11" ht="42.75" x14ac:dyDescent="0.3">
      <c r="A315" s="66" t="s">
        <v>277</v>
      </c>
      <c r="B315" s="28" t="s">
        <v>276</v>
      </c>
      <c r="C315" s="26" t="s">
        <v>8</v>
      </c>
      <c r="D315" s="26" t="s">
        <v>7</v>
      </c>
      <c r="E315" s="26" t="s">
        <v>6</v>
      </c>
      <c r="F315" s="41" t="e">
        <f>#REF!</f>
        <v>#REF!</v>
      </c>
      <c r="G315" s="26">
        <v>100</v>
      </c>
      <c r="H315" s="32">
        <v>0</v>
      </c>
      <c r="I315" s="29">
        <v>0</v>
      </c>
      <c r="J315" s="30">
        <v>0</v>
      </c>
      <c r="K315" s="30">
        <v>0</v>
      </c>
    </row>
    <row r="316" spans="1:11" ht="57" x14ac:dyDescent="0.3">
      <c r="A316" s="66" t="s">
        <v>275</v>
      </c>
      <c r="B316" s="28" t="s">
        <v>274</v>
      </c>
      <c r="C316" s="26" t="s">
        <v>8</v>
      </c>
      <c r="D316" s="26" t="s">
        <v>7</v>
      </c>
      <c r="E316" s="26" t="s">
        <v>6</v>
      </c>
      <c r="F316" s="41" t="e">
        <f>#REF!</f>
        <v>#REF!</v>
      </c>
      <c r="G316" s="26">
        <v>100</v>
      </c>
      <c r="H316" s="32">
        <v>0</v>
      </c>
      <c r="I316" s="29">
        <v>0</v>
      </c>
      <c r="J316" s="30">
        <v>0</v>
      </c>
      <c r="K316" s="30">
        <v>200</v>
      </c>
    </row>
    <row r="317" spans="1:11" ht="42.75" x14ac:dyDescent="0.3">
      <c r="A317" s="66" t="s">
        <v>273</v>
      </c>
      <c r="B317" s="28" t="s">
        <v>272</v>
      </c>
      <c r="C317" s="26" t="s">
        <v>8</v>
      </c>
      <c r="D317" s="26" t="s">
        <v>7</v>
      </c>
      <c r="E317" s="26" t="s">
        <v>6</v>
      </c>
      <c r="F317" s="41" t="e">
        <f>#REF!</f>
        <v>#REF!</v>
      </c>
      <c r="G317" s="26">
        <v>100</v>
      </c>
      <c r="H317" s="32">
        <v>3</v>
      </c>
      <c r="I317" s="29">
        <v>5</v>
      </c>
      <c r="J317" s="30">
        <v>166.66666666666669</v>
      </c>
      <c r="K317" s="30">
        <v>200</v>
      </c>
    </row>
    <row r="318" spans="1:11" ht="57" x14ac:dyDescent="0.3">
      <c r="A318" s="66" t="s">
        <v>271</v>
      </c>
      <c r="B318" s="28" t="s">
        <v>270</v>
      </c>
      <c r="C318" s="26" t="s">
        <v>8</v>
      </c>
      <c r="D318" s="26" t="s">
        <v>7</v>
      </c>
      <c r="E318" s="26" t="s">
        <v>6</v>
      </c>
      <c r="F318" s="41" t="e">
        <f>#REF!</f>
        <v>#REF!</v>
      </c>
      <c r="G318" s="26">
        <v>100</v>
      </c>
      <c r="H318" s="32">
        <v>75</v>
      </c>
      <c r="I318" s="29">
        <v>76</v>
      </c>
      <c r="J318" s="30">
        <v>101.33333333333334</v>
      </c>
      <c r="K318" s="30">
        <v>117.33333333333333</v>
      </c>
    </row>
    <row r="319" spans="1:11" ht="71.25" x14ac:dyDescent="0.3">
      <c r="A319" s="66" t="s">
        <v>269</v>
      </c>
      <c r="B319" s="28" t="s">
        <v>268</v>
      </c>
      <c r="C319" s="26" t="s">
        <v>24</v>
      </c>
      <c r="D319" s="26" t="s">
        <v>23</v>
      </c>
      <c r="E319" s="26" t="s">
        <v>6</v>
      </c>
      <c r="F319" s="27">
        <v>500</v>
      </c>
      <c r="G319" s="26">
        <v>100</v>
      </c>
      <c r="H319" s="28">
        <v>500</v>
      </c>
      <c r="I319" s="29">
        <v>500</v>
      </c>
      <c r="J319" s="30">
        <v>100</v>
      </c>
      <c r="K319" s="30">
        <v>100</v>
      </c>
    </row>
    <row r="320" spans="1:11" ht="71.25" x14ac:dyDescent="0.3">
      <c r="A320" s="66" t="s">
        <v>269</v>
      </c>
      <c r="B320" s="28" t="s">
        <v>268</v>
      </c>
      <c r="C320" s="26" t="s">
        <v>24</v>
      </c>
      <c r="D320" s="26" t="s">
        <v>23</v>
      </c>
      <c r="E320" s="26" t="s">
        <v>6</v>
      </c>
      <c r="F320" s="27">
        <v>500</v>
      </c>
      <c r="G320" s="26">
        <v>100</v>
      </c>
      <c r="H320" s="28">
        <v>500</v>
      </c>
      <c r="I320" s="29">
        <v>500</v>
      </c>
      <c r="J320" s="30">
        <v>100</v>
      </c>
      <c r="K320" s="30">
        <v>100</v>
      </c>
    </row>
    <row r="321" spans="1:11" ht="57" x14ac:dyDescent="0.3">
      <c r="A321" s="68" t="s">
        <v>267</v>
      </c>
      <c r="B321" s="76" t="s">
        <v>266</v>
      </c>
      <c r="C321" s="26" t="s">
        <v>8</v>
      </c>
      <c r="D321" s="26" t="s">
        <v>7</v>
      </c>
      <c r="E321" s="26" t="s">
        <v>6</v>
      </c>
      <c r="F321" s="33">
        <f>SUM(F324+F325+F326+F327+F328+F329+F330)</f>
        <v>26</v>
      </c>
      <c r="G321" s="26">
        <v>100</v>
      </c>
      <c r="H321" s="28">
        <f>SUM(H324:H331)</f>
        <v>7</v>
      </c>
      <c r="I321" s="33">
        <v>6</v>
      </c>
      <c r="J321" s="30">
        <v>85.714285714285708</v>
      </c>
      <c r="K321" s="30">
        <v>97.058823529411768</v>
      </c>
    </row>
    <row r="322" spans="1:11" ht="57" x14ac:dyDescent="0.3">
      <c r="A322" s="68" t="s">
        <v>265</v>
      </c>
      <c r="B322" s="76" t="s">
        <v>264</v>
      </c>
      <c r="C322" s="26" t="s">
        <v>8</v>
      </c>
      <c r="D322" s="26" t="s">
        <v>7</v>
      </c>
      <c r="E322" s="26" t="s">
        <v>6</v>
      </c>
      <c r="F322" s="33">
        <f>SUM(F331)</f>
        <v>5</v>
      </c>
      <c r="G322" s="26">
        <v>100</v>
      </c>
      <c r="H322" s="28">
        <f>SUM(H332)</f>
        <v>1</v>
      </c>
      <c r="I322" s="33">
        <v>1</v>
      </c>
      <c r="J322" s="30">
        <v>100</v>
      </c>
      <c r="K322" s="30">
        <v>100</v>
      </c>
    </row>
    <row r="323" spans="1:11" ht="42.75" x14ac:dyDescent="0.3">
      <c r="A323" s="68" t="s">
        <v>263</v>
      </c>
      <c r="B323" s="76" t="s">
        <v>262</v>
      </c>
      <c r="C323" s="26" t="s">
        <v>8</v>
      </c>
      <c r="D323" s="26" t="s">
        <v>7</v>
      </c>
      <c r="E323" s="26" t="s">
        <v>6</v>
      </c>
      <c r="F323" s="33">
        <f>SUM(F332+F333)</f>
        <v>3</v>
      </c>
      <c r="G323" s="26">
        <v>100</v>
      </c>
      <c r="H323" s="28">
        <f>SUM(H333:H334)</f>
        <v>99</v>
      </c>
      <c r="I323" s="33">
        <v>0</v>
      </c>
      <c r="J323" s="30">
        <v>0</v>
      </c>
      <c r="K323" s="30">
        <v>100</v>
      </c>
    </row>
    <row r="324" spans="1:11" ht="57" x14ac:dyDescent="0.3">
      <c r="A324" s="68" t="s">
        <v>261</v>
      </c>
      <c r="B324" s="76" t="s">
        <v>260</v>
      </c>
      <c r="C324" s="26" t="s">
        <v>8</v>
      </c>
      <c r="D324" s="26" t="s">
        <v>7</v>
      </c>
      <c r="E324" s="26" t="s">
        <v>6</v>
      </c>
      <c r="F324" s="33">
        <v>5</v>
      </c>
      <c r="G324" s="26">
        <v>100</v>
      </c>
      <c r="H324" s="28">
        <v>0</v>
      </c>
      <c r="I324" s="29">
        <v>0</v>
      </c>
      <c r="J324" s="30">
        <v>0</v>
      </c>
      <c r="K324" s="30">
        <v>140</v>
      </c>
    </row>
    <row r="325" spans="1:11" ht="57" x14ac:dyDescent="0.3">
      <c r="A325" s="66" t="s">
        <v>259</v>
      </c>
      <c r="B325" s="76" t="s">
        <v>258</v>
      </c>
      <c r="C325" s="26" t="s">
        <v>8</v>
      </c>
      <c r="D325" s="26" t="s">
        <v>7</v>
      </c>
      <c r="E325" s="26" t="s">
        <v>6</v>
      </c>
      <c r="F325" s="33">
        <v>3</v>
      </c>
      <c r="G325" s="26">
        <v>100</v>
      </c>
      <c r="H325" s="28">
        <v>0</v>
      </c>
      <c r="I325" s="29">
        <v>0</v>
      </c>
      <c r="J325" s="30">
        <v>0</v>
      </c>
      <c r="K325" s="30">
        <v>100</v>
      </c>
    </row>
    <row r="326" spans="1:11" ht="57" x14ac:dyDescent="0.3">
      <c r="A326" s="66" t="s">
        <v>257</v>
      </c>
      <c r="B326" s="28" t="s">
        <v>256</v>
      </c>
      <c r="C326" s="26" t="s">
        <v>8</v>
      </c>
      <c r="D326" s="26" t="s">
        <v>7</v>
      </c>
      <c r="E326" s="26" t="s">
        <v>6</v>
      </c>
      <c r="F326" s="33">
        <v>8</v>
      </c>
      <c r="G326" s="26">
        <v>100</v>
      </c>
      <c r="H326" s="28">
        <v>0</v>
      </c>
      <c r="I326" s="29">
        <v>0</v>
      </c>
      <c r="J326" s="30">
        <v>0</v>
      </c>
      <c r="K326" s="30">
        <v>100</v>
      </c>
    </row>
    <row r="327" spans="1:11" ht="42.75" x14ac:dyDescent="0.3">
      <c r="A327" s="66" t="s">
        <v>255</v>
      </c>
      <c r="B327" s="28" t="s">
        <v>254</v>
      </c>
      <c r="C327" s="26" t="s">
        <v>8</v>
      </c>
      <c r="D327" s="26" t="s">
        <v>7</v>
      </c>
      <c r="E327" s="26" t="s">
        <v>6</v>
      </c>
      <c r="F327" s="33">
        <v>3</v>
      </c>
      <c r="G327" s="26">
        <v>100</v>
      </c>
      <c r="H327" s="28">
        <v>3</v>
      </c>
      <c r="I327" s="29">
        <v>0</v>
      </c>
      <c r="J327" s="30">
        <v>0</v>
      </c>
      <c r="K327" s="30">
        <v>0</v>
      </c>
    </row>
    <row r="328" spans="1:11" ht="57" x14ac:dyDescent="0.3">
      <c r="A328" s="66" t="s">
        <v>253</v>
      </c>
      <c r="B328" s="28" t="s">
        <v>252</v>
      </c>
      <c r="C328" s="26" t="s">
        <v>8</v>
      </c>
      <c r="D328" s="26" t="s">
        <v>7</v>
      </c>
      <c r="E328" s="26" t="s">
        <v>6</v>
      </c>
      <c r="F328" s="33">
        <v>5</v>
      </c>
      <c r="G328" s="26">
        <v>100</v>
      </c>
      <c r="H328" s="28">
        <v>0</v>
      </c>
      <c r="I328" s="29">
        <v>0</v>
      </c>
      <c r="J328" s="30">
        <v>0</v>
      </c>
      <c r="K328" s="30">
        <v>100</v>
      </c>
    </row>
    <row r="329" spans="1:11" ht="71.25" x14ac:dyDescent="0.3">
      <c r="A329" s="66" t="s">
        <v>251</v>
      </c>
      <c r="B329" s="28" t="s">
        <v>250</v>
      </c>
      <c r="C329" s="26" t="s">
        <v>8</v>
      </c>
      <c r="D329" s="26" t="s">
        <v>7</v>
      </c>
      <c r="E329" s="26" t="s">
        <v>6</v>
      </c>
      <c r="F329" s="33">
        <v>1</v>
      </c>
      <c r="G329" s="26">
        <v>100</v>
      </c>
      <c r="H329" s="28">
        <v>1</v>
      </c>
      <c r="I329" s="29">
        <v>1</v>
      </c>
      <c r="J329" s="30">
        <v>100</v>
      </c>
      <c r="K329" s="30">
        <v>100</v>
      </c>
    </row>
    <row r="330" spans="1:11" ht="57" x14ac:dyDescent="0.3">
      <c r="A330" s="66" t="s">
        <v>249</v>
      </c>
      <c r="B330" s="28" t="s">
        <v>248</v>
      </c>
      <c r="C330" s="26" t="s">
        <v>8</v>
      </c>
      <c r="D330" s="26" t="s">
        <v>7</v>
      </c>
      <c r="E330" s="26" t="s">
        <v>6</v>
      </c>
      <c r="F330" s="33">
        <v>1</v>
      </c>
      <c r="G330" s="26">
        <v>100</v>
      </c>
      <c r="H330" s="28">
        <v>0</v>
      </c>
      <c r="I330" s="29">
        <v>0</v>
      </c>
      <c r="J330" s="30">
        <v>0</v>
      </c>
      <c r="K330" s="30">
        <v>0</v>
      </c>
    </row>
    <row r="331" spans="1:11" ht="28.5" x14ac:dyDescent="0.3">
      <c r="A331" s="66" t="s">
        <v>247</v>
      </c>
      <c r="B331" s="28" t="s">
        <v>246</v>
      </c>
      <c r="C331" s="26" t="s">
        <v>8</v>
      </c>
      <c r="D331" s="26" t="s">
        <v>7</v>
      </c>
      <c r="E331" s="26" t="s">
        <v>6</v>
      </c>
      <c r="F331" s="33">
        <v>5</v>
      </c>
      <c r="G331" s="26">
        <v>100</v>
      </c>
      <c r="H331" s="28">
        <v>3</v>
      </c>
      <c r="I331" s="29">
        <v>5</v>
      </c>
      <c r="J331" s="30">
        <v>166.66666666666669</v>
      </c>
      <c r="K331" s="30">
        <v>100</v>
      </c>
    </row>
    <row r="332" spans="1:11" ht="42.75" x14ac:dyDescent="0.3">
      <c r="A332" s="81" t="s">
        <v>245</v>
      </c>
      <c r="B332" s="61" t="s">
        <v>244</v>
      </c>
      <c r="C332" s="26" t="s">
        <v>8</v>
      </c>
      <c r="D332" s="26" t="s">
        <v>7</v>
      </c>
      <c r="E332" s="26" t="s">
        <v>6</v>
      </c>
      <c r="F332" s="60">
        <v>1</v>
      </c>
      <c r="G332" s="26">
        <v>100</v>
      </c>
      <c r="H332" s="61">
        <v>1</v>
      </c>
      <c r="I332" s="62">
        <v>1</v>
      </c>
      <c r="J332" s="63">
        <v>100</v>
      </c>
      <c r="K332" s="30">
        <v>100</v>
      </c>
    </row>
    <row r="333" spans="1:11" ht="57" x14ac:dyDescent="0.3">
      <c r="A333" s="66" t="s">
        <v>243</v>
      </c>
      <c r="B333" s="28" t="s">
        <v>242</v>
      </c>
      <c r="C333" s="26" t="s">
        <v>8</v>
      </c>
      <c r="D333" s="26" t="s">
        <v>7</v>
      </c>
      <c r="E333" s="26" t="s">
        <v>6</v>
      </c>
      <c r="F333" s="33">
        <v>2</v>
      </c>
      <c r="G333" s="26">
        <v>100</v>
      </c>
      <c r="H333" s="28">
        <v>0</v>
      </c>
      <c r="I333" s="29">
        <v>0</v>
      </c>
      <c r="J333" s="30">
        <v>0</v>
      </c>
      <c r="K333" s="30">
        <v>100</v>
      </c>
    </row>
    <row r="334" spans="1:11" ht="71.25" x14ac:dyDescent="0.3">
      <c r="A334" s="65" t="s">
        <v>241</v>
      </c>
      <c r="B334" s="33" t="s">
        <v>240</v>
      </c>
      <c r="C334" s="26" t="s">
        <v>24</v>
      </c>
      <c r="D334" s="26" t="s">
        <v>23</v>
      </c>
      <c r="E334" s="26" t="s">
        <v>6</v>
      </c>
      <c r="F334" s="33">
        <v>394</v>
      </c>
      <c r="G334" s="26">
        <v>100</v>
      </c>
      <c r="H334" s="28">
        <f>SUM(H336:H337)</f>
        <v>99</v>
      </c>
      <c r="I334" s="33">
        <v>99</v>
      </c>
      <c r="J334" s="30">
        <v>100</v>
      </c>
      <c r="K334" s="30">
        <v>100</v>
      </c>
    </row>
    <row r="335" spans="1:11" ht="71.25" x14ac:dyDescent="0.3">
      <c r="A335" s="65" t="s">
        <v>241</v>
      </c>
      <c r="B335" s="33" t="s">
        <v>240</v>
      </c>
      <c r="C335" s="26" t="s">
        <v>24</v>
      </c>
      <c r="D335" s="26" t="s">
        <v>23</v>
      </c>
      <c r="E335" s="26" t="s">
        <v>6</v>
      </c>
      <c r="F335" s="33">
        <v>394</v>
      </c>
      <c r="G335" s="26">
        <v>100</v>
      </c>
      <c r="H335" s="28">
        <v>99</v>
      </c>
      <c r="I335" s="33">
        <v>99</v>
      </c>
      <c r="J335" s="30">
        <v>0</v>
      </c>
      <c r="K335" s="30">
        <v>100</v>
      </c>
    </row>
    <row r="336" spans="1:11" ht="71.25" x14ac:dyDescent="0.3">
      <c r="A336" s="68" t="s">
        <v>239</v>
      </c>
      <c r="B336" s="76" t="s">
        <v>238</v>
      </c>
      <c r="C336" s="26" t="s">
        <v>8</v>
      </c>
      <c r="D336" s="26" t="s">
        <v>7</v>
      </c>
      <c r="E336" s="26" t="s">
        <v>6</v>
      </c>
      <c r="F336" s="33">
        <v>391</v>
      </c>
      <c r="G336" s="26">
        <v>100</v>
      </c>
      <c r="H336" s="28">
        <f>SUM(H338:H344)</f>
        <v>97</v>
      </c>
      <c r="I336" s="33">
        <v>97</v>
      </c>
      <c r="J336" s="30">
        <v>100</v>
      </c>
      <c r="K336" s="30">
        <v>100</v>
      </c>
    </row>
    <row r="337" spans="1:11" ht="85.5" x14ac:dyDescent="0.3">
      <c r="A337" s="68" t="s">
        <v>237</v>
      </c>
      <c r="B337" s="76" t="s">
        <v>236</v>
      </c>
      <c r="C337" s="26" t="s">
        <v>8</v>
      </c>
      <c r="D337" s="26" t="s">
        <v>7</v>
      </c>
      <c r="E337" s="26" t="s">
        <v>6</v>
      </c>
      <c r="F337" s="33">
        <v>3</v>
      </c>
      <c r="G337" s="26">
        <v>100</v>
      </c>
      <c r="H337" s="28">
        <f>SUM(H345:H347)</f>
        <v>2</v>
      </c>
      <c r="I337" s="33">
        <v>2</v>
      </c>
      <c r="J337" s="30">
        <v>100</v>
      </c>
      <c r="K337" s="30">
        <v>100</v>
      </c>
    </row>
    <row r="338" spans="1:11" ht="57" x14ac:dyDescent="0.3">
      <c r="A338" s="68" t="s">
        <v>235</v>
      </c>
      <c r="B338" s="76" t="s">
        <v>234</v>
      </c>
      <c r="C338" s="26" t="s">
        <v>8</v>
      </c>
      <c r="D338" s="26" t="s">
        <v>7</v>
      </c>
      <c r="E338" s="26" t="s">
        <v>6</v>
      </c>
      <c r="F338" s="33">
        <v>173</v>
      </c>
      <c r="G338" s="26">
        <v>100</v>
      </c>
      <c r="H338" s="32">
        <v>43</v>
      </c>
      <c r="I338" s="29">
        <v>43</v>
      </c>
      <c r="J338" s="30">
        <v>100</v>
      </c>
      <c r="K338" s="30">
        <v>100</v>
      </c>
    </row>
    <row r="339" spans="1:11" ht="57" x14ac:dyDescent="0.3">
      <c r="A339" s="68" t="s">
        <v>233</v>
      </c>
      <c r="B339" s="76" t="s">
        <v>232</v>
      </c>
      <c r="C339" s="26" t="s">
        <v>8</v>
      </c>
      <c r="D339" s="26" t="s">
        <v>7</v>
      </c>
      <c r="E339" s="26" t="s">
        <v>6</v>
      </c>
      <c r="F339" s="33">
        <v>44</v>
      </c>
      <c r="G339" s="26">
        <v>100</v>
      </c>
      <c r="H339" s="32">
        <v>11</v>
      </c>
      <c r="I339" s="29">
        <v>11</v>
      </c>
      <c r="J339" s="30">
        <v>100</v>
      </c>
      <c r="K339" s="30">
        <v>100</v>
      </c>
    </row>
    <row r="340" spans="1:11" ht="85.5" x14ac:dyDescent="0.3">
      <c r="A340" s="68" t="s">
        <v>231</v>
      </c>
      <c r="B340" s="45" t="s">
        <v>230</v>
      </c>
      <c r="C340" s="26" t="s">
        <v>8</v>
      </c>
      <c r="D340" s="26" t="s">
        <v>7</v>
      </c>
      <c r="E340" s="26" t="s">
        <v>6</v>
      </c>
      <c r="F340" s="33">
        <v>75</v>
      </c>
      <c r="G340" s="26">
        <v>100</v>
      </c>
      <c r="H340" s="32">
        <v>18</v>
      </c>
      <c r="I340" s="29">
        <v>18</v>
      </c>
      <c r="J340" s="30">
        <v>100</v>
      </c>
      <c r="K340" s="30">
        <v>100</v>
      </c>
    </row>
    <row r="341" spans="1:11" ht="57" x14ac:dyDescent="0.3">
      <c r="A341" s="66" t="s">
        <v>229</v>
      </c>
      <c r="B341" s="76" t="s">
        <v>228</v>
      </c>
      <c r="C341" s="26" t="s">
        <v>8</v>
      </c>
      <c r="D341" s="26" t="s">
        <v>7</v>
      </c>
      <c r="E341" s="26" t="s">
        <v>6</v>
      </c>
      <c r="F341" s="33">
        <v>84</v>
      </c>
      <c r="G341" s="26">
        <v>100</v>
      </c>
      <c r="H341" s="32">
        <v>21</v>
      </c>
      <c r="I341" s="29">
        <v>21</v>
      </c>
      <c r="J341" s="30">
        <v>100</v>
      </c>
      <c r="K341" s="30">
        <v>100</v>
      </c>
    </row>
    <row r="342" spans="1:11" ht="57" x14ac:dyDescent="0.3">
      <c r="A342" s="66" t="s">
        <v>227</v>
      </c>
      <c r="B342" s="76" t="s">
        <v>226</v>
      </c>
      <c r="C342" s="26" t="s">
        <v>8</v>
      </c>
      <c r="D342" s="26" t="s">
        <v>7</v>
      </c>
      <c r="E342" s="26" t="s">
        <v>6</v>
      </c>
      <c r="F342" s="33">
        <v>12</v>
      </c>
      <c r="G342" s="26">
        <v>100</v>
      </c>
      <c r="H342" s="32">
        <v>3</v>
      </c>
      <c r="I342" s="29">
        <v>3</v>
      </c>
      <c r="J342" s="30">
        <v>100</v>
      </c>
      <c r="K342" s="30">
        <v>100</v>
      </c>
    </row>
    <row r="343" spans="1:11" ht="57" x14ac:dyDescent="0.3">
      <c r="A343" s="66" t="s">
        <v>225</v>
      </c>
      <c r="B343" s="76" t="s">
        <v>224</v>
      </c>
      <c r="C343" s="26" t="s">
        <v>8</v>
      </c>
      <c r="D343" s="26" t="s">
        <v>7</v>
      </c>
      <c r="E343" s="26" t="s">
        <v>6</v>
      </c>
      <c r="F343" s="33">
        <v>1</v>
      </c>
      <c r="G343" s="26">
        <v>100</v>
      </c>
      <c r="H343" s="32">
        <v>0</v>
      </c>
      <c r="I343" s="29">
        <v>0</v>
      </c>
      <c r="J343" s="30">
        <v>0</v>
      </c>
      <c r="K343" s="30">
        <v>100</v>
      </c>
    </row>
    <row r="344" spans="1:11" ht="57" x14ac:dyDescent="0.3">
      <c r="A344" s="66" t="s">
        <v>223</v>
      </c>
      <c r="B344" s="76" t="s">
        <v>222</v>
      </c>
      <c r="C344" s="26" t="s">
        <v>8</v>
      </c>
      <c r="D344" s="26" t="s">
        <v>7</v>
      </c>
      <c r="E344" s="26" t="s">
        <v>6</v>
      </c>
      <c r="F344" s="33">
        <v>2</v>
      </c>
      <c r="G344" s="26">
        <v>100</v>
      </c>
      <c r="H344" s="32">
        <v>1</v>
      </c>
      <c r="I344" s="29">
        <v>1</v>
      </c>
      <c r="J344" s="30">
        <v>100</v>
      </c>
      <c r="K344" s="30">
        <v>100</v>
      </c>
    </row>
    <row r="345" spans="1:11" ht="57" x14ac:dyDescent="0.3">
      <c r="A345" s="66" t="s">
        <v>221</v>
      </c>
      <c r="B345" s="76" t="s">
        <v>220</v>
      </c>
      <c r="C345" s="26" t="s">
        <v>8</v>
      </c>
      <c r="D345" s="26" t="s">
        <v>7</v>
      </c>
      <c r="E345" s="26" t="s">
        <v>6</v>
      </c>
      <c r="F345" s="33">
        <v>1</v>
      </c>
      <c r="G345" s="26">
        <v>100</v>
      </c>
      <c r="H345" s="32">
        <v>0</v>
      </c>
      <c r="I345" s="29">
        <v>0</v>
      </c>
      <c r="J345" s="30">
        <v>0</v>
      </c>
      <c r="K345" s="30">
        <v>100</v>
      </c>
    </row>
    <row r="346" spans="1:11" ht="71.25" x14ac:dyDescent="0.3">
      <c r="A346" s="66" t="s">
        <v>219</v>
      </c>
      <c r="B346" s="76" t="s">
        <v>218</v>
      </c>
      <c r="C346" s="26" t="s">
        <v>8</v>
      </c>
      <c r="D346" s="26" t="s">
        <v>7</v>
      </c>
      <c r="E346" s="26" t="s">
        <v>6</v>
      </c>
      <c r="F346" s="33">
        <v>1</v>
      </c>
      <c r="G346" s="26">
        <v>100</v>
      </c>
      <c r="H346" s="32">
        <v>1</v>
      </c>
      <c r="I346" s="29">
        <v>1</v>
      </c>
      <c r="J346" s="30">
        <v>100</v>
      </c>
      <c r="K346" s="30">
        <v>100</v>
      </c>
    </row>
    <row r="347" spans="1:11" ht="71.25" x14ac:dyDescent="0.3">
      <c r="A347" s="66" t="s">
        <v>217</v>
      </c>
      <c r="B347" s="76" t="s">
        <v>216</v>
      </c>
      <c r="C347" s="26" t="s">
        <v>8</v>
      </c>
      <c r="D347" s="26" t="s">
        <v>7</v>
      </c>
      <c r="E347" s="26" t="s">
        <v>6</v>
      </c>
      <c r="F347" s="33">
        <v>1</v>
      </c>
      <c r="G347" s="26">
        <v>100</v>
      </c>
      <c r="H347" s="32">
        <v>1</v>
      </c>
      <c r="I347" s="29">
        <v>1</v>
      </c>
      <c r="J347" s="30">
        <v>100</v>
      </c>
      <c r="K347" s="30">
        <v>100</v>
      </c>
    </row>
    <row r="348" spans="1:11" ht="42.75" x14ac:dyDescent="0.3">
      <c r="A348" s="65" t="s">
        <v>215</v>
      </c>
      <c r="B348" s="55" t="s">
        <v>214</v>
      </c>
      <c r="C348" s="26" t="s">
        <v>24</v>
      </c>
      <c r="D348" s="26" t="s">
        <v>23</v>
      </c>
      <c r="E348" s="26" t="s">
        <v>6</v>
      </c>
      <c r="F348" s="33">
        <v>1368</v>
      </c>
      <c r="G348" s="26">
        <v>100</v>
      </c>
      <c r="H348" s="28">
        <f>SUM(H350:H355)</f>
        <v>191</v>
      </c>
      <c r="I348" s="33">
        <v>173</v>
      </c>
      <c r="J348" s="30">
        <v>90.575916230366488</v>
      </c>
      <c r="K348" s="30">
        <v>114.76608187134502</v>
      </c>
    </row>
    <row r="349" spans="1:11" ht="42.75" x14ac:dyDescent="0.3">
      <c r="A349" s="65" t="s">
        <v>215</v>
      </c>
      <c r="B349" s="55" t="s">
        <v>214</v>
      </c>
      <c r="C349" s="26" t="s">
        <v>24</v>
      </c>
      <c r="D349" s="26" t="s">
        <v>23</v>
      </c>
      <c r="E349" s="26" t="s">
        <v>6</v>
      </c>
      <c r="F349" s="33">
        <v>1368</v>
      </c>
      <c r="G349" s="26">
        <v>100</v>
      </c>
      <c r="H349" s="28">
        <f>SUM(H350:H355)</f>
        <v>191</v>
      </c>
      <c r="I349" s="33">
        <v>173</v>
      </c>
      <c r="J349" s="30">
        <v>90.575916230366488</v>
      </c>
      <c r="K349" s="30">
        <v>114.76608187134502</v>
      </c>
    </row>
    <row r="350" spans="1:11" ht="42.75" x14ac:dyDescent="0.3">
      <c r="A350" s="80" t="s">
        <v>213</v>
      </c>
      <c r="B350" s="79" t="s">
        <v>212</v>
      </c>
      <c r="C350" s="26" t="s">
        <v>8</v>
      </c>
      <c r="D350" s="26" t="s">
        <v>7</v>
      </c>
      <c r="E350" s="26" t="s">
        <v>6</v>
      </c>
      <c r="F350" s="33" t="e">
        <f>#REF!</f>
        <v>#REF!</v>
      </c>
      <c r="G350" s="26">
        <v>100</v>
      </c>
      <c r="H350" s="28">
        <f>SUM(H356:H358)</f>
        <v>10</v>
      </c>
      <c r="I350" s="33">
        <v>17</v>
      </c>
      <c r="J350" s="30">
        <v>170</v>
      </c>
      <c r="K350" s="30">
        <v>140</v>
      </c>
    </row>
    <row r="351" spans="1:11" ht="42.75" x14ac:dyDescent="0.3">
      <c r="A351" s="80" t="s">
        <v>211</v>
      </c>
      <c r="B351" s="79" t="s">
        <v>210</v>
      </c>
      <c r="C351" s="26" t="s">
        <v>8</v>
      </c>
      <c r="D351" s="26" t="s">
        <v>7</v>
      </c>
      <c r="E351" s="26" t="s">
        <v>6</v>
      </c>
      <c r="F351" s="33">
        <v>18</v>
      </c>
      <c r="G351" s="26">
        <v>100</v>
      </c>
      <c r="H351" s="28">
        <f>SUM(H359:H361)</f>
        <v>3</v>
      </c>
      <c r="I351" s="33">
        <v>5</v>
      </c>
      <c r="J351" s="30">
        <v>166.66666666666669</v>
      </c>
      <c r="K351" s="30">
        <v>172.22222222222223</v>
      </c>
    </row>
    <row r="352" spans="1:11" ht="42.75" x14ac:dyDescent="0.3">
      <c r="A352" s="80" t="s">
        <v>209</v>
      </c>
      <c r="B352" s="79" t="s">
        <v>208</v>
      </c>
      <c r="C352" s="26" t="s">
        <v>8</v>
      </c>
      <c r="D352" s="26" t="s">
        <v>7</v>
      </c>
      <c r="E352" s="26" t="s">
        <v>6</v>
      </c>
      <c r="F352" s="33">
        <v>383</v>
      </c>
      <c r="G352" s="26">
        <v>100</v>
      </c>
      <c r="H352" s="28">
        <f>SUM(H362:H366)</f>
        <v>103</v>
      </c>
      <c r="I352" s="33">
        <v>102</v>
      </c>
      <c r="J352" s="30">
        <v>99.029126213592235</v>
      </c>
      <c r="K352" s="30">
        <v>97.38903394255874</v>
      </c>
    </row>
    <row r="353" spans="1:11" ht="42.75" x14ac:dyDescent="0.3">
      <c r="A353" s="80" t="s">
        <v>207</v>
      </c>
      <c r="B353" s="79" t="s">
        <v>206</v>
      </c>
      <c r="C353" s="26" t="s">
        <v>8</v>
      </c>
      <c r="D353" s="26" t="s">
        <v>7</v>
      </c>
      <c r="E353" s="26" t="s">
        <v>6</v>
      </c>
      <c r="F353" s="33">
        <v>98</v>
      </c>
      <c r="G353" s="26">
        <v>100</v>
      </c>
      <c r="H353" s="28">
        <f>SUM(H367:H371)</f>
        <v>38</v>
      </c>
      <c r="I353" s="33">
        <v>1</v>
      </c>
      <c r="J353" s="30">
        <v>2.6315789473684208</v>
      </c>
      <c r="K353" s="30">
        <v>33.673469387755098</v>
      </c>
    </row>
    <row r="354" spans="1:11" ht="57" x14ac:dyDescent="0.3">
      <c r="A354" s="80" t="s">
        <v>205</v>
      </c>
      <c r="B354" s="79" t="s">
        <v>204</v>
      </c>
      <c r="C354" s="26" t="s">
        <v>8</v>
      </c>
      <c r="D354" s="26" t="s">
        <v>7</v>
      </c>
      <c r="E354" s="26" t="s">
        <v>6</v>
      </c>
      <c r="F354" s="33">
        <v>85</v>
      </c>
      <c r="G354" s="26">
        <v>100</v>
      </c>
      <c r="H354" s="28">
        <f>SUM(H372:H375)</f>
        <v>17</v>
      </c>
      <c r="I354" s="33">
        <v>25</v>
      </c>
      <c r="J354" s="30">
        <v>147.05882352941177</v>
      </c>
      <c r="K354" s="30">
        <v>104.70588235294119</v>
      </c>
    </row>
    <row r="355" spans="1:11" ht="42.75" x14ac:dyDescent="0.3">
      <c r="A355" s="80" t="s">
        <v>203</v>
      </c>
      <c r="B355" s="79" t="s">
        <v>202</v>
      </c>
      <c r="C355" s="26" t="s">
        <v>8</v>
      </c>
      <c r="D355" s="26" t="s">
        <v>7</v>
      </c>
      <c r="E355" s="26" t="s">
        <v>6</v>
      </c>
      <c r="F355" s="33">
        <v>724</v>
      </c>
      <c r="G355" s="26">
        <v>100</v>
      </c>
      <c r="H355" s="28">
        <f>SUM(H376:H378)</f>
        <v>20</v>
      </c>
      <c r="I355" s="33">
        <v>23</v>
      </c>
      <c r="J355" s="30">
        <v>114.99999999999999</v>
      </c>
      <c r="K355" s="30">
        <v>132.59668508287291</v>
      </c>
    </row>
    <row r="356" spans="1:11" ht="57" x14ac:dyDescent="0.3">
      <c r="A356" s="80" t="s">
        <v>201</v>
      </c>
      <c r="B356" s="56" t="s">
        <v>200</v>
      </c>
      <c r="C356" s="26" t="s">
        <v>8</v>
      </c>
      <c r="D356" s="26" t="s">
        <v>7</v>
      </c>
      <c r="E356" s="26" t="s">
        <v>6</v>
      </c>
      <c r="F356" s="33">
        <v>3</v>
      </c>
      <c r="G356" s="26">
        <v>100</v>
      </c>
      <c r="H356" s="32">
        <v>1</v>
      </c>
      <c r="I356" s="29">
        <v>3</v>
      </c>
      <c r="J356" s="30">
        <v>300</v>
      </c>
      <c r="K356" s="30">
        <v>433.33333333333331</v>
      </c>
    </row>
    <row r="357" spans="1:11" ht="71.25" x14ac:dyDescent="0.3">
      <c r="A357" s="80" t="s">
        <v>199</v>
      </c>
      <c r="B357" s="56" t="s">
        <v>198</v>
      </c>
      <c r="C357" s="26" t="s">
        <v>8</v>
      </c>
      <c r="D357" s="26" t="s">
        <v>7</v>
      </c>
      <c r="E357" s="26" t="s">
        <v>6</v>
      </c>
      <c r="F357" s="33">
        <v>3</v>
      </c>
      <c r="G357" s="26">
        <v>100</v>
      </c>
      <c r="H357" s="32">
        <v>0</v>
      </c>
      <c r="I357" s="29">
        <v>2</v>
      </c>
      <c r="J357" s="30">
        <v>0</v>
      </c>
      <c r="K357" s="30">
        <v>333.33333333333337</v>
      </c>
    </row>
    <row r="358" spans="1:11" ht="28.5" x14ac:dyDescent="0.3">
      <c r="A358" s="80" t="s">
        <v>197</v>
      </c>
      <c r="B358" s="28" t="s">
        <v>196</v>
      </c>
      <c r="C358" s="26" t="s">
        <v>8</v>
      </c>
      <c r="D358" s="26" t="s">
        <v>7</v>
      </c>
      <c r="E358" s="26" t="s">
        <v>6</v>
      </c>
      <c r="F358" s="33" t="e">
        <f>#REF!</f>
        <v>#REF!</v>
      </c>
      <c r="G358" s="26">
        <v>100</v>
      </c>
      <c r="H358" s="32">
        <v>9</v>
      </c>
      <c r="I358" s="29">
        <v>12</v>
      </c>
      <c r="J358" s="30">
        <v>133.33333333333331</v>
      </c>
      <c r="K358" s="30">
        <v>112.96296296296295</v>
      </c>
    </row>
    <row r="359" spans="1:11" ht="71.25" x14ac:dyDescent="0.3">
      <c r="A359" s="80" t="s">
        <v>195</v>
      </c>
      <c r="B359" s="56" t="s">
        <v>193</v>
      </c>
      <c r="C359" s="26" t="s">
        <v>8</v>
      </c>
      <c r="D359" s="26" t="s">
        <v>7</v>
      </c>
      <c r="E359" s="26" t="s">
        <v>6</v>
      </c>
      <c r="F359" s="33" t="e">
        <f>#REF!</f>
        <v>#REF!</v>
      </c>
      <c r="G359" s="26">
        <v>100</v>
      </c>
      <c r="H359" s="32">
        <v>1</v>
      </c>
      <c r="I359" s="29">
        <v>3</v>
      </c>
      <c r="J359" s="30">
        <v>300</v>
      </c>
      <c r="K359" s="30">
        <v>400</v>
      </c>
    </row>
    <row r="360" spans="1:11" ht="28.5" x14ac:dyDescent="0.3">
      <c r="A360" s="80" t="s">
        <v>194</v>
      </c>
      <c r="B360" s="56" t="s">
        <v>193</v>
      </c>
      <c r="C360" s="26" t="s">
        <v>8</v>
      </c>
      <c r="D360" s="26" t="s">
        <v>7</v>
      </c>
      <c r="E360" s="26" t="s">
        <v>6</v>
      </c>
      <c r="F360" s="33">
        <v>2</v>
      </c>
      <c r="G360" s="26">
        <v>100</v>
      </c>
      <c r="H360" s="32">
        <v>0</v>
      </c>
      <c r="I360" s="29">
        <v>1</v>
      </c>
      <c r="J360" s="30">
        <v>0</v>
      </c>
      <c r="K360" s="30">
        <v>250</v>
      </c>
    </row>
    <row r="361" spans="1:11" ht="57" x14ac:dyDescent="0.3">
      <c r="A361" s="80" t="s">
        <v>192</v>
      </c>
      <c r="B361" s="56" t="s">
        <v>191</v>
      </c>
      <c r="C361" s="26" t="s">
        <v>8</v>
      </c>
      <c r="D361" s="26" t="s">
        <v>7</v>
      </c>
      <c r="E361" s="26" t="s">
        <v>6</v>
      </c>
      <c r="F361" s="33" t="e">
        <f>#REF!</f>
        <v>#REF!</v>
      </c>
      <c r="G361" s="26">
        <v>100</v>
      </c>
      <c r="H361" s="32">
        <v>2</v>
      </c>
      <c r="I361" s="29">
        <v>1</v>
      </c>
      <c r="J361" s="30">
        <v>50</v>
      </c>
      <c r="K361" s="30">
        <v>128.57142857142858</v>
      </c>
    </row>
    <row r="362" spans="1:11" ht="57" x14ac:dyDescent="0.3">
      <c r="A362" s="80" t="s">
        <v>190</v>
      </c>
      <c r="B362" s="56" t="s">
        <v>189</v>
      </c>
      <c r="C362" s="26" t="s">
        <v>8</v>
      </c>
      <c r="D362" s="26" t="s">
        <v>7</v>
      </c>
      <c r="E362" s="26" t="s">
        <v>6</v>
      </c>
      <c r="F362" s="33">
        <v>12</v>
      </c>
      <c r="G362" s="26">
        <v>100</v>
      </c>
      <c r="H362" s="32">
        <v>3</v>
      </c>
      <c r="I362" s="29">
        <v>3</v>
      </c>
      <c r="J362" s="30">
        <v>100</v>
      </c>
      <c r="K362" s="30">
        <v>75</v>
      </c>
    </row>
    <row r="363" spans="1:11" ht="57" x14ac:dyDescent="0.3">
      <c r="A363" s="80" t="s">
        <v>188</v>
      </c>
      <c r="B363" s="56" t="s">
        <v>187</v>
      </c>
      <c r="C363" s="26" t="s">
        <v>8</v>
      </c>
      <c r="D363" s="26" t="s">
        <v>7</v>
      </c>
      <c r="E363" s="26" t="s">
        <v>6</v>
      </c>
      <c r="F363" s="33">
        <v>122</v>
      </c>
      <c r="G363" s="26">
        <v>100</v>
      </c>
      <c r="H363" s="32">
        <v>35</v>
      </c>
      <c r="I363" s="29">
        <v>18</v>
      </c>
      <c r="J363" s="30">
        <v>51.428571428571423</v>
      </c>
      <c r="K363" s="30">
        <v>86.885245901639337</v>
      </c>
    </row>
    <row r="364" spans="1:11" ht="156.75" x14ac:dyDescent="0.3">
      <c r="A364" s="80" t="s">
        <v>186</v>
      </c>
      <c r="B364" s="56" t="s">
        <v>185</v>
      </c>
      <c r="C364" s="26" t="s">
        <v>8</v>
      </c>
      <c r="D364" s="26" t="s">
        <v>7</v>
      </c>
      <c r="E364" s="26" t="s">
        <v>6</v>
      </c>
      <c r="F364" s="33">
        <v>232</v>
      </c>
      <c r="G364" s="26">
        <v>100</v>
      </c>
      <c r="H364" s="32">
        <v>61</v>
      </c>
      <c r="I364" s="29">
        <v>57</v>
      </c>
      <c r="J364" s="30">
        <v>93.442622950819683</v>
      </c>
      <c r="K364" s="30">
        <v>98.275862068965509</v>
      </c>
    </row>
    <row r="365" spans="1:11" ht="71.25" x14ac:dyDescent="0.3">
      <c r="A365" s="80" t="s">
        <v>184</v>
      </c>
      <c r="B365" s="56" t="s">
        <v>183</v>
      </c>
      <c r="C365" s="26" t="s">
        <v>8</v>
      </c>
      <c r="D365" s="26" t="s">
        <v>7</v>
      </c>
      <c r="E365" s="26" t="s">
        <v>6</v>
      </c>
      <c r="F365" s="33" t="e">
        <f>#REF!</f>
        <v>#REF!</v>
      </c>
      <c r="G365" s="26">
        <v>100</v>
      </c>
      <c r="H365" s="32">
        <v>1</v>
      </c>
      <c r="I365" s="29">
        <v>21</v>
      </c>
      <c r="J365" s="30">
        <v>2100</v>
      </c>
      <c r="K365" s="30">
        <v>420</v>
      </c>
    </row>
    <row r="366" spans="1:11" ht="99.75" x14ac:dyDescent="0.3">
      <c r="A366" s="80" t="s">
        <v>182</v>
      </c>
      <c r="B366" s="56" t="s">
        <v>181</v>
      </c>
      <c r="C366" s="26" t="s">
        <v>8</v>
      </c>
      <c r="D366" s="26" t="s">
        <v>7</v>
      </c>
      <c r="E366" s="26" t="s">
        <v>6</v>
      </c>
      <c r="F366" s="33">
        <v>12</v>
      </c>
      <c r="G366" s="26">
        <v>100</v>
      </c>
      <c r="H366" s="32">
        <v>3</v>
      </c>
      <c r="I366" s="29">
        <v>3</v>
      </c>
      <c r="J366" s="30">
        <v>100</v>
      </c>
      <c r="K366" s="30">
        <v>75</v>
      </c>
    </row>
    <row r="367" spans="1:11" ht="57" x14ac:dyDescent="0.3">
      <c r="A367" s="80" t="s">
        <v>180</v>
      </c>
      <c r="B367" s="56" t="s">
        <v>179</v>
      </c>
      <c r="C367" s="26" t="s">
        <v>8</v>
      </c>
      <c r="D367" s="26" t="s">
        <v>7</v>
      </c>
      <c r="E367" s="26" t="s">
        <v>6</v>
      </c>
      <c r="F367" s="33">
        <v>30</v>
      </c>
      <c r="G367" s="26">
        <v>100</v>
      </c>
      <c r="H367" s="32">
        <v>12</v>
      </c>
      <c r="I367" s="29">
        <v>0</v>
      </c>
      <c r="J367" s="30">
        <v>0</v>
      </c>
      <c r="K367" s="30">
        <v>30</v>
      </c>
    </row>
    <row r="368" spans="1:11" ht="128.25" x14ac:dyDescent="0.3">
      <c r="A368" s="80" t="s">
        <v>178</v>
      </c>
      <c r="B368" s="56" t="s">
        <v>177</v>
      </c>
      <c r="C368" s="26" t="s">
        <v>8</v>
      </c>
      <c r="D368" s="26" t="s">
        <v>7</v>
      </c>
      <c r="E368" s="26" t="s">
        <v>6</v>
      </c>
      <c r="F368" s="33">
        <v>4</v>
      </c>
      <c r="G368" s="26">
        <v>100</v>
      </c>
      <c r="H368" s="32">
        <v>1</v>
      </c>
      <c r="I368" s="29">
        <v>0</v>
      </c>
      <c r="J368" s="30">
        <v>0</v>
      </c>
      <c r="K368" s="30">
        <v>0</v>
      </c>
    </row>
    <row r="369" spans="1:11" ht="114" x14ac:dyDescent="0.3">
      <c r="A369" s="80" t="s">
        <v>176</v>
      </c>
      <c r="B369" s="56" t="s">
        <v>175</v>
      </c>
      <c r="C369" s="26" t="s">
        <v>8</v>
      </c>
      <c r="D369" s="26" t="s">
        <v>7</v>
      </c>
      <c r="E369" s="26" t="s">
        <v>6</v>
      </c>
      <c r="F369" s="33">
        <v>4</v>
      </c>
      <c r="G369" s="26">
        <v>100</v>
      </c>
      <c r="H369" s="32">
        <v>1</v>
      </c>
      <c r="I369" s="29">
        <v>1</v>
      </c>
      <c r="J369" s="30">
        <v>100</v>
      </c>
      <c r="K369" s="30">
        <v>100</v>
      </c>
    </row>
    <row r="370" spans="1:11" ht="85.5" x14ac:dyDescent="0.3">
      <c r="A370" s="80" t="s">
        <v>174</v>
      </c>
      <c r="B370" s="56" t="s">
        <v>173</v>
      </c>
      <c r="C370" s="26" t="s">
        <v>8</v>
      </c>
      <c r="D370" s="26" t="s">
        <v>7</v>
      </c>
      <c r="E370" s="26" t="s">
        <v>6</v>
      </c>
      <c r="F370" s="33">
        <v>30</v>
      </c>
      <c r="G370" s="26">
        <v>100</v>
      </c>
      <c r="H370" s="32">
        <v>12</v>
      </c>
      <c r="I370" s="29">
        <v>0</v>
      </c>
      <c r="J370" s="30">
        <v>0</v>
      </c>
      <c r="K370" s="30">
        <v>30</v>
      </c>
    </row>
    <row r="371" spans="1:11" ht="85.5" x14ac:dyDescent="0.3">
      <c r="A371" s="80" t="s">
        <v>172</v>
      </c>
      <c r="B371" s="56" t="s">
        <v>171</v>
      </c>
      <c r="C371" s="26" t="s">
        <v>8</v>
      </c>
      <c r="D371" s="26" t="s">
        <v>7</v>
      </c>
      <c r="E371" s="26" t="s">
        <v>6</v>
      </c>
      <c r="F371" s="33">
        <v>30</v>
      </c>
      <c r="G371" s="26">
        <v>100</v>
      </c>
      <c r="H371" s="32">
        <v>12</v>
      </c>
      <c r="I371" s="29">
        <v>0</v>
      </c>
      <c r="J371" s="30">
        <v>0</v>
      </c>
      <c r="K371" s="30">
        <v>36.666666666666664</v>
      </c>
    </row>
    <row r="372" spans="1:11" ht="142.5" x14ac:dyDescent="0.3">
      <c r="A372" s="80" t="s">
        <v>170</v>
      </c>
      <c r="B372" s="56" t="s">
        <v>169</v>
      </c>
      <c r="C372" s="26" t="s">
        <v>8</v>
      </c>
      <c r="D372" s="26" t="s">
        <v>7</v>
      </c>
      <c r="E372" s="26" t="s">
        <v>6</v>
      </c>
      <c r="F372" s="33" t="e">
        <f>#REF!</f>
        <v>#REF!</v>
      </c>
      <c r="G372" s="26">
        <v>100</v>
      </c>
      <c r="H372" s="32">
        <v>0</v>
      </c>
      <c r="I372" s="29">
        <v>0</v>
      </c>
      <c r="J372" s="30">
        <v>0</v>
      </c>
      <c r="K372" s="30">
        <v>0</v>
      </c>
    </row>
    <row r="373" spans="1:11" ht="99.75" x14ac:dyDescent="0.3">
      <c r="A373" s="80" t="s">
        <v>168</v>
      </c>
      <c r="B373" s="56" t="s">
        <v>167</v>
      </c>
      <c r="C373" s="26" t="s">
        <v>8</v>
      </c>
      <c r="D373" s="26" t="s">
        <v>7</v>
      </c>
      <c r="E373" s="26" t="s">
        <v>6</v>
      </c>
      <c r="F373" s="33">
        <v>6</v>
      </c>
      <c r="G373" s="26">
        <v>100</v>
      </c>
      <c r="H373" s="32">
        <v>0</v>
      </c>
      <c r="I373" s="29">
        <v>0</v>
      </c>
      <c r="J373" s="30">
        <v>0</v>
      </c>
      <c r="K373" s="30">
        <v>0</v>
      </c>
    </row>
    <row r="374" spans="1:11" ht="71.25" x14ac:dyDescent="0.3">
      <c r="A374" s="80" t="s">
        <v>166</v>
      </c>
      <c r="B374" s="56" t="s">
        <v>165</v>
      </c>
      <c r="C374" s="26" t="s">
        <v>8</v>
      </c>
      <c r="D374" s="26" t="s">
        <v>7</v>
      </c>
      <c r="E374" s="26" t="s">
        <v>6</v>
      </c>
      <c r="F374" s="33">
        <v>6</v>
      </c>
      <c r="G374" s="26">
        <v>100</v>
      </c>
      <c r="H374" s="32">
        <v>0</v>
      </c>
      <c r="I374" s="29">
        <v>0</v>
      </c>
      <c r="J374" s="30">
        <v>0</v>
      </c>
      <c r="K374" s="30">
        <v>0</v>
      </c>
    </row>
    <row r="375" spans="1:11" ht="57" x14ac:dyDescent="0.3">
      <c r="A375" s="80" t="s">
        <v>164</v>
      </c>
      <c r="B375" s="56" t="s">
        <v>163</v>
      </c>
      <c r="C375" s="26" t="s">
        <v>8</v>
      </c>
      <c r="D375" s="26" t="s">
        <v>7</v>
      </c>
      <c r="E375" s="26" t="s">
        <v>6</v>
      </c>
      <c r="F375" s="33">
        <v>67</v>
      </c>
      <c r="G375" s="26">
        <v>100</v>
      </c>
      <c r="H375" s="32">
        <v>17</v>
      </c>
      <c r="I375" s="29">
        <v>25</v>
      </c>
      <c r="J375" s="30">
        <v>147.05882352941177</v>
      </c>
      <c r="K375" s="30">
        <v>132.8358208955224</v>
      </c>
    </row>
    <row r="376" spans="1:11" ht="71.25" x14ac:dyDescent="0.3">
      <c r="A376" s="80" t="s">
        <v>162</v>
      </c>
      <c r="B376" s="56" t="s">
        <v>161</v>
      </c>
      <c r="C376" s="26" t="s">
        <v>8</v>
      </c>
      <c r="D376" s="26" t="s">
        <v>7</v>
      </c>
      <c r="E376" s="26" t="s">
        <v>6</v>
      </c>
      <c r="F376" s="33">
        <v>700</v>
      </c>
      <c r="G376" s="26">
        <v>100</v>
      </c>
      <c r="H376" s="32">
        <v>0</v>
      </c>
      <c r="I376" s="29">
        <v>22</v>
      </c>
      <c r="J376" s="30">
        <v>0</v>
      </c>
      <c r="K376" s="30">
        <v>132.57142857142856</v>
      </c>
    </row>
    <row r="377" spans="1:11" ht="71.25" x14ac:dyDescent="0.3">
      <c r="A377" s="80" t="s">
        <v>160</v>
      </c>
      <c r="B377" s="56" t="s">
        <v>159</v>
      </c>
      <c r="C377" s="26" t="s">
        <v>8</v>
      </c>
      <c r="D377" s="26" t="s">
        <v>7</v>
      </c>
      <c r="E377" s="26" t="s">
        <v>6</v>
      </c>
      <c r="F377" s="33">
        <v>20</v>
      </c>
      <c r="G377" s="26">
        <v>100</v>
      </c>
      <c r="H377" s="32">
        <v>19</v>
      </c>
      <c r="I377" s="29">
        <v>0</v>
      </c>
      <c r="J377" s="30">
        <v>0</v>
      </c>
      <c r="K377" s="30">
        <v>125</v>
      </c>
    </row>
    <row r="378" spans="1:11" ht="71.25" x14ac:dyDescent="0.3">
      <c r="A378" s="80" t="s">
        <v>158</v>
      </c>
      <c r="B378" s="56" t="s">
        <v>157</v>
      </c>
      <c r="C378" s="26" t="s">
        <v>8</v>
      </c>
      <c r="D378" s="26" t="s">
        <v>7</v>
      </c>
      <c r="E378" s="26" t="s">
        <v>6</v>
      </c>
      <c r="F378" s="33">
        <v>4</v>
      </c>
      <c r="G378" s="26">
        <v>100</v>
      </c>
      <c r="H378" s="32">
        <v>1</v>
      </c>
      <c r="I378" s="29">
        <v>1</v>
      </c>
      <c r="J378" s="30">
        <v>100</v>
      </c>
      <c r="K378" s="30">
        <v>175</v>
      </c>
    </row>
    <row r="379" spans="1:11" ht="114" x14ac:dyDescent="0.3">
      <c r="A379" s="65" t="s">
        <v>156</v>
      </c>
      <c r="B379" s="33" t="s">
        <v>155</v>
      </c>
      <c r="C379" s="26" t="s">
        <v>24</v>
      </c>
      <c r="D379" s="26" t="s">
        <v>23</v>
      </c>
      <c r="E379" s="26" t="s">
        <v>6</v>
      </c>
      <c r="F379" s="27">
        <v>5752</v>
      </c>
      <c r="G379" s="26">
        <v>100</v>
      </c>
      <c r="H379" s="41">
        <f>SUM(H381:H388)</f>
        <v>1454</v>
      </c>
      <c r="I379" s="27">
        <v>2486</v>
      </c>
      <c r="J379" s="30">
        <v>170.97661623108667</v>
      </c>
      <c r="K379" s="30">
        <v>127.97287899860919</v>
      </c>
    </row>
    <row r="380" spans="1:11" ht="114" x14ac:dyDescent="0.3">
      <c r="A380" s="65" t="s">
        <v>154</v>
      </c>
      <c r="B380" s="33" t="s">
        <v>153</v>
      </c>
      <c r="C380" s="26" t="s">
        <v>24</v>
      </c>
      <c r="D380" s="26" t="s">
        <v>23</v>
      </c>
      <c r="E380" s="26" t="s">
        <v>6</v>
      </c>
      <c r="F380" s="27">
        <f>F379</f>
        <v>5752</v>
      </c>
      <c r="G380" s="26">
        <v>100</v>
      </c>
      <c r="H380" s="41">
        <f>SUM(H381:H388)</f>
        <v>1454</v>
      </c>
      <c r="I380" s="27">
        <v>2486</v>
      </c>
      <c r="J380" s="30">
        <v>170.97661623108667</v>
      </c>
      <c r="K380" s="30">
        <v>127.97287899860919</v>
      </c>
    </row>
    <row r="381" spans="1:11" ht="42.75" x14ac:dyDescent="0.3">
      <c r="A381" s="66" t="s">
        <v>152</v>
      </c>
      <c r="B381" s="76" t="s">
        <v>151</v>
      </c>
      <c r="C381" s="26" t="s">
        <v>8</v>
      </c>
      <c r="D381" s="26" t="s">
        <v>7</v>
      </c>
      <c r="E381" s="26" t="s">
        <v>6</v>
      </c>
      <c r="F381" s="27">
        <v>119</v>
      </c>
      <c r="G381" s="26">
        <v>100</v>
      </c>
      <c r="H381" s="41">
        <f>SUM(H389:H394)</f>
        <v>31</v>
      </c>
      <c r="I381" s="27">
        <v>29</v>
      </c>
      <c r="J381" s="30">
        <v>93.548387096774192</v>
      </c>
      <c r="K381" s="30">
        <v>107.56302521008404</v>
      </c>
    </row>
    <row r="382" spans="1:11" ht="57" x14ac:dyDescent="0.3">
      <c r="A382" s="66" t="s">
        <v>150</v>
      </c>
      <c r="B382" s="76" t="s">
        <v>149</v>
      </c>
      <c r="C382" s="26" t="s">
        <v>8</v>
      </c>
      <c r="D382" s="26" t="s">
        <v>7</v>
      </c>
      <c r="E382" s="26" t="s">
        <v>6</v>
      </c>
      <c r="F382" s="27">
        <v>3299</v>
      </c>
      <c r="G382" s="26">
        <v>100</v>
      </c>
      <c r="H382" s="41">
        <f>SUM(H395:H402)</f>
        <v>832</v>
      </c>
      <c r="I382" s="27">
        <v>1527</v>
      </c>
      <c r="J382" s="30">
        <v>183.53365384615387</v>
      </c>
      <c r="K382" s="30">
        <v>136.04122461351923</v>
      </c>
    </row>
    <row r="383" spans="1:11" ht="57" x14ac:dyDescent="0.3">
      <c r="A383" s="66" t="s">
        <v>148</v>
      </c>
      <c r="B383" s="76" t="s">
        <v>147</v>
      </c>
      <c r="C383" s="26" t="s">
        <v>8</v>
      </c>
      <c r="D383" s="26" t="s">
        <v>7</v>
      </c>
      <c r="E383" s="26" t="s">
        <v>6</v>
      </c>
      <c r="F383" s="27">
        <v>1600</v>
      </c>
      <c r="G383" s="26">
        <v>100</v>
      </c>
      <c r="H383" s="41">
        <f>SUM(H403:H406)</f>
        <v>402</v>
      </c>
      <c r="I383" s="27">
        <v>308</v>
      </c>
      <c r="J383" s="30">
        <v>76.616915422885569</v>
      </c>
      <c r="K383" s="30">
        <v>83.1875</v>
      </c>
    </row>
    <row r="384" spans="1:11" ht="57" x14ac:dyDescent="0.3">
      <c r="A384" s="66" t="s">
        <v>146</v>
      </c>
      <c r="B384" s="76" t="s">
        <v>145</v>
      </c>
      <c r="C384" s="26" t="s">
        <v>8</v>
      </c>
      <c r="D384" s="26" t="s">
        <v>7</v>
      </c>
      <c r="E384" s="26" t="s">
        <v>6</v>
      </c>
      <c r="F384" s="27">
        <v>542</v>
      </c>
      <c r="G384" s="26">
        <v>100</v>
      </c>
      <c r="H384" s="41">
        <f>SUM(H407:H416)</f>
        <v>138</v>
      </c>
      <c r="I384" s="27">
        <v>572</v>
      </c>
      <c r="J384" s="30">
        <v>414.49275362318838</v>
      </c>
      <c r="K384" s="30">
        <v>224.16974169741698</v>
      </c>
    </row>
    <row r="385" spans="1:11" ht="57" x14ac:dyDescent="0.3">
      <c r="A385" s="66" t="s">
        <v>144</v>
      </c>
      <c r="B385" s="76" t="s">
        <v>143</v>
      </c>
      <c r="C385" s="26" t="s">
        <v>8</v>
      </c>
      <c r="D385" s="26" t="s">
        <v>7</v>
      </c>
      <c r="E385" s="26" t="s">
        <v>6</v>
      </c>
      <c r="F385" s="27">
        <v>5</v>
      </c>
      <c r="G385" s="26">
        <v>100</v>
      </c>
      <c r="H385" s="41">
        <f>SUM(H417)</f>
        <v>1</v>
      </c>
      <c r="I385" s="27">
        <v>1</v>
      </c>
      <c r="J385" s="30">
        <v>100</v>
      </c>
      <c r="K385" s="30">
        <v>380</v>
      </c>
    </row>
    <row r="386" spans="1:11" ht="57" x14ac:dyDescent="0.3">
      <c r="A386" s="66" t="s">
        <v>142</v>
      </c>
      <c r="B386" s="76" t="s">
        <v>141</v>
      </c>
      <c r="C386" s="26" t="s">
        <v>8</v>
      </c>
      <c r="D386" s="26" t="s">
        <v>7</v>
      </c>
      <c r="E386" s="26" t="s">
        <v>6</v>
      </c>
      <c r="F386" s="27">
        <v>80</v>
      </c>
      <c r="G386" s="26">
        <v>100</v>
      </c>
      <c r="H386" s="41">
        <f>SUM(H418:H423)</f>
        <v>22</v>
      </c>
      <c r="I386" s="27">
        <v>20</v>
      </c>
      <c r="J386" s="30">
        <v>90.909090909090907</v>
      </c>
      <c r="K386" s="30">
        <v>82.5</v>
      </c>
    </row>
    <row r="387" spans="1:11" ht="57" x14ac:dyDescent="0.3">
      <c r="A387" s="66" t="s">
        <v>140</v>
      </c>
      <c r="B387" s="76" t="s">
        <v>139</v>
      </c>
      <c r="C387" s="26" t="s">
        <v>8</v>
      </c>
      <c r="D387" s="26" t="s">
        <v>7</v>
      </c>
      <c r="E387" s="26" t="s">
        <v>6</v>
      </c>
      <c r="F387" s="27">
        <v>24</v>
      </c>
      <c r="G387" s="26">
        <v>100</v>
      </c>
      <c r="H387" s="41">
        <f>SUM(H424:H430)</f>
        <v>5</v>
      </c>
      <c r="I387" s="27">
        <v>4</v>
      </c>
      <c r="J387" s="30">
        <v>80</v>
      </c>
      <c r="K387" s="30">
        <v>66.666666666666657</v>
      </c>
    </row>
    <row r="388" spans="1:11" ht="57" x14ac:dyDescent="0.3">
      <c r="A388" s="66" t="s">
        <v>138</v>
      </c>
      <c r="B388" s="76" t="s">
        <v>137</v>
      </c>
      <c r="C388" s="26" t="s">
        <v>8</v>
      </c>
      <c r="D388" s="26" t="s">
        <v>7</v>
      </c>
      <c r="E388" s="26" t="s">
        <v>6</v>
      </c>
      <c r="F388" s="27">
        <v>83</v>
      </c>
      <c r="G388" s="26">
        <v>100</v>
      </c>
      <c r="H388" s="41">
        <f>SUM(H431:H436)</f>
        <v>23</v>
      </c>
      <c r="I388" s="27">
        <v>25</v>
      </c>
      <c r="J388" s="30">
        <v>108.69565217391303</v>
      </c>
      <c r="K388" s="30">
        <v>118.07228915662651</v>
      </c>
    </row>
    <row r="389" spans="1:11" ht="85.5" x14ac:dyDescent="0.3">
      <c r="A389" s="66" t="s">
        <v>136</v>
      </c>
      <c r="B389" s="76" t="s">
        <v>132</v>
      </c>
      <c r="C389" s="26" t="s">
        <v>8</v>
      </c>
      <c r="D389" s="26" t="s">
        <v>7</v>
      </c>
      <c r="E389" s="26" t="s">
        <v>6</v>
      </c>
      <c r="F389" s="27">
        <v>56</v>
      </c>
      <c r="G389" s="26">
        <v>100</v>
      </c>
      <c r="H389" s="42">
        <v>14</v>
      </c>
      <c r="I389" s="27">
        <v>14</v>
      </c>
      <c r="J389" s="30">
        <v>100</v>
      </c>
      <c r="K389" s="30">
        <v>108.92857142857142</v>
      </c>
    </row>
    <row r="390" spans="1:11" ht="57" x14ac:dyDescent="0.3">
      <c r="A390" s="66" t="s">
        <v>135</v>
      </c>
      <c r="B390" s="28" t="s">
        <v>134</v>
      </c>
      <c r="C390" s="26" t="s">
        <v>8</v>
      </c>
      <c r="D390" s="26" t="s">
        <v>7</v>
      </c>
      <c r="E390" s="26" t="s">
        <v>6</v>
      </c>
      <c r="F390" s="27">
        <v>56</v>
      </c>
      <c r="G390" s="26">
        <v>100</v>
      </c>
      <c r="H390" s="42">
        <v>14</v>
      </c>
      <c r="I390" s="27">
        <v>14</v>
      </c>
      <c r="J390" s="30">
        <v>100</v>
      </c>
      <c r="K390" s="30">
        <v>110.71428571428572</v>
      </c>
    </row>
    <row r="391" spans="1:11" ht="85.5" x14ac:dyDescent="0.3">
      <c r="A391" s="66" t="s">
        <v>133</v>
      </c>
      <c r="B391" s="76" t="s">
        <v>132</v>
      </c>
      <c r="C391" s="26" t="s">
        <v>8</v>
      </c>
      <c r="D391" s="26" t="s">
        <v>7</v>
      </c>
      <c r="E391" s="26" t="s">
        <v>6</v>
      </c>
      <c r="F391" s="27">
        <v>4</v>
      </c>
      <c r="G391" s="26">
        <v>100</v>
      </c>
      <c r="H391" s="42">
        <v>1</v>
      </c>
      <c r="I391" s="27">
        <v>1</v>
      </c>
      <c r="J391" s="30">
        <v>100</v>
      </c>
      <c r="K391" s="30">
        <v>100</v>
      </c>
    </row>
    <row r="392" spans="1:11" ht="57" x14ac:dyDescent="0.3">
      <c r="A392" s="66" t="s">
        <v>131</v>
      </c>
      <c r="B392" s="28" t="s">
        <v>130</v>
      </c>
      <c r="C392" s="26" t="s">
        <v>8</v>
      </c>
      <c r="D392" s="26" t="s">
        <v>7</v>
      </c>
      <c r="E392" s="26" t="s">
        <v>6</v>
      </c>
      <c r="F392" s="27">
        <v>1</v>
      </c>
      <c r="G392" s="26">
        <v>100</v>
      </c>
      <c r="H392" s="42">
        <v>0</v>
      </c>
      <c r="I392" s="27">
        <v>0</v>
      </c>
      <c r="J392" s="30">
        <v>0</v>
      </c>
      <c r="K392" s="30">
        <v>100</v>
      </c>
    </row>
    <row r="393" spans="1:11" ht="57" x14ac:dyDescent="0.3">
      <c r="A393" s="66" t="s">
        <v>129</v>
      </c>
      <c r="B393" s="28" t="s">
        <v>128</v>
      </c>
      <c r="C393" s="26" t="s">
        <v>8</v>
      </c>
      <c r="D393" s="26" t="s">
        <v>7</v>
      </c>
      <c r="E393" s="26" t="s">
        <v>6</v>
      </c>
      <c r="F393" s="27">
        <v>1</v>
      </c>
      <c r="G393" s="26">
        <v>100</v>
      </c>
      <c r="H393" s="42">
        <v>1</v>
      </c>
      <c r="I393" s="27">
        <v>0</v>
      </c>
      <c r="J393" s="30">
        <v>0</v>
      </c>
      <c r="K393" s="30">
        <v>0</v>
      </c>
    </row>
    <row r="394" spans="1:11" ht="57" x14ac:dyDescent="0.3">
      <c r="A394" s="66" t="s">
        <v>127</v>
      </c>
      <c r="B394" s="28" t="s">
        <v>126</v>
      </c>
      <c r="C394" s="26" t="s">
        <v>8</v>
      </c>
      <c r="D394" s="26" t="s">
        <v>7</v>
      </c>
      <c r="E394" s="26" t="s">
        <v>6</v>
      </c>
      <c r="F394" s="27">
        <v>1</v>
      </c>
      <c r="G394" s="26">
        <v>100</v>
      </c>
      <c r="H394" s="42">
        <v>1</v>
      </c>
      <c r="I394" s="27">
        <v>0</v>
      </c>
      <c r="J394" s="30">
        <v>0</v>
      </c>
      <c r="K394" s="30">
        <v>0</v>
      </c>
    </row>
    <row r="395" spans="1:11" ht="71.25" x14ac:dyDescent="0.3">
      <c r="A395" s="66" t="s">
        <v>125</v>
      </c>
      <c r="B395" s="28" t="s">
        <v>124</v>
      </c>
      <c r="C395" s="26" t="s">
        <v>8</v>
      </c>
      <c r="D395" s="26" t="s">
        <v>7</v>
      </c>
      <c r="E395" s="26" t="s">
        <v>6</v>
      </c>
      <c r="F395" s="27">
        <v>256</v>
      </c>
      <c r="G395" s="26">
        <v>100</v>
      </c>
      <c r="H395" s="42">
        <v>64</v>
      </c>
      <c r="I395" s="27">
        <v>19</v>
      </c>
      <c r="J395" s="30">
        <v>29.6875</v>
      </c>
      <c r="K395" s="30">
        <v>29.296875</v>
      </c>
    </row>
    <row r="396" spans="1:11" ht="71.25" x14ac:dyDescent="0.3">
      <c r="A396" s="66" t="s">
        <v>123</v>
      </c>
      <c r="B396" s="28" t="s">
        <v>122</v>
      </c>
      <c r="C396" s="26" t="s">
        <v>8</v>
      </c>
      <c r="D396" s="26" t="s">
        <v>7</v>
      </c>
      <c r="E396" s="26" t="s">
        <v>6</v>
      </c>
      <c r="F396" s="27">
        <v>423</v>
      </c>
      <c r="G396" s="26">
        <v>100</v>
      </c>
      <c r="H396" s="42">
        <v>105</v>
      </c>
      <c r="I396" s="27">
        <v>73</v>
      </c>
      <c r="J396" s="30">
        <v>69.523809523809518</v>
      </c>
      <c r="K396" s="30">
        <v>97.163120567375884</v>
      </c>
    </row>
    <row r="397" spans="1:11" ht="57" x14ac:dyDescent="0.3">
      <c r="A397" s="66" t="s">
        <v>121</v>
      </c>
      <c r="B397" s="28" t="s">
        <v>120</v>
      </c>
      <c r="C397" s="26" t="s">
        <v>8</v>
      </c>
      <c r="D397" s="26" t="s">
        <v>7</v>
      </c>
      <c r="E397" s="26" t="s">
        <v>6</v>
      </c>
      <c r="F397" s="27">
        <v>3</v>
      </c>
      <c r="G397" s="26">
        <v>100</v>
      </c>
      <c r="H397" s="42">
        <v>2</v>
      </c>
      <c r="I397" s="27">
        <v>6</v>
      </c>
      <c r="J397" s="30">
        <v>300</v>
      </c>
      <c r="K397" s="30">
        <v>1800</v>
      </c>
    </row>
    <row r="398" spans="1:11" ht="42.75" x14ac:dyDescent="0.3">
      <c r="A398" s="66" t="s">
        <v>119</v>
      </c>
      <c r="B398" s="28" t="s">
        <v>118</v>
      </c>
      <c r="C398" s="26" t="s">
        <v>8</v>
      </c>
      <c r="D398" s="26" t="s">
        <v>7</v>
      </c>
      <c r="E398" s="26" t="s">
        <v>6</v>
      </c>
      <c r="F398" s="27">
        <v>24</v>
      </c>
      <c r="G398" s="26">
        <v>100</v>
      </c>
      <c r="H398" s="42">
        <v>6</v>
      </c>
      <c r="I398" s="27">
        <v>3</v>
      </c>
      <c r="J398" s="30">
        <v>50</v>
      </c>
      <c r="K398" s="30">
        <v>91.666666666666657</v>
      </c>
    </row>
    <row r="399" spans="1:11" ht="57" x14ac:dyDescent="0.3">
      <c r="A399" s="66" t="s">
        <v>117</v>
      </c>
      <c r="B399" s="28" t="s">
        <v>116</v>
      </c>
      <c r="C399" s="26" t="s">
        <v>8</v>
      </c>
      <c r="D399" s="26" t="s">
        <v>7</v>
      </c>
      <c r="E399" s="26" t="s">
        <v>6</v>
      </c>
      <c r="F399" s="27">
        <v>1889</v>
      </c>
      <c r="G399" s="26">
        <v>100</v>
      </c>
      <c r="H399" s="42">
        <v>473</v>
      </c>
      <c r="I399" s="27">
        <v>1025</v>
      </c>
      <c r="J399" s="30">
        <v>216.70190274841437</v>
      </c>
      <c r="K399" s="30">
        <v>149.23239809422975</v>
      </c>
    </row>
    <row r="400" spans="1:11" ht="57" x14ac:dyDescent="0.3">
      <c r="A400" s="66" t="s">
        <v>115</v>
      </c>
      <c r="B400" s="28" t="s">
        <v>114</v>
      </c>
      <c r="C400" s="26" t="s">
        <v>8</v>
      </c>
      <c r="D400" s="26" t="s">
        <v>7</v>
      </c>
      <c r="E400" s="26" t="s">
        <v>6</v>
      </c>
      <c r="F400" s="27">
        <v>82</v>
      </c>
      <c r="G400" s="26">
        <v>100</v>
      </c>
      <c r="H400" s="42">
        <v>22</v>
      </c>
      <c r="I400" s="27">
        <v>14</v>
      </c>
      <c r="J400" s="30">
        <v>63.636363636363633</v>
      </c>
      <c r="K400" s="30">
        <v>87.804878048780495</v>
      </c>
    </row>
    <row r="401" spans="1:11" ht="42.75" x14ac:dyDescent="0.3">
      <c r="A401" s="66" t="s">
        <v>113</v>
      </c>
      <c r="B401" s="28" t="s">
        <v>112</v>
      </c>
      <c r="C401" s="26" t="s">
        <v>8</v>
      </c>
      <c r="D401" s="26" t="s">
        <v>7</v>
      </c>
      <c r="E401" s="26" t="s">
        <v>6</v>
      </c>
      <c r="F401" s="27">
        <v>215</v>
      </c>
      <c r="G401" s="26">
        <v>100</v>
      </c>
      <c r="H401" s="42">
        <v>56</v>
      </c>
      <c r="I401" s="27">
        <v>110</v>
      </c>
      <c r="J401" s="30">
        <v>196.42857142857142</v>
      </c>
      <c r="K401" s="30">
        <v>153.48837209302326</v>
      </c>
    </row>
    <row r="402" spans="1:11" ht="42.75" x14ac:dyDescent="0.3">
      <c r="A402" s="66" t="s">
        <v>111</v>
      </c>
      <c r="B402" s="28" t="s">
        <v>110</v>
      </c>
      <c r="C402" s="26" t="s">
        <v>8</v>
      </c>
      <c r="D402" s="26" t="s">
        <v>7</v>
      </c>
      <c r="E402" s="26" t="s">
        <v>6</v>
      </c>
      <c r="F402" s="27">
        <v>407</v>
      </c>
      <c r="G402" s="26">
        <v>100</v>
      </c>
      <c r="H402" s="42">
        <v>104</v>
      </c>
      <c r="I402" s="27">
        <v>277</v>
      </c>
      <c r="J402" s="30">
        <v>266.34615384615381</v>
      </c>
      <c r="K402" s="30">
        <v>173.21867321867322</v>
      </c>
    </row>
    <row r="403" spans="1:11" ht="85.5" x14ac:dyDescent="0.3">
      <c r="A403" s="66" t="s">
        <v>109</v>
      </c>
      <c r="B403" s="28" t="s">
        <v>108</v>
      </c>
      <c r="C403" s="26" t="s">
        <v>8</v>
      </c>
      <c r="D403" s="26" t="s">
        <v>7</v>
      </c>
      <c r="E403" s="26" t="s">
        <v>6</v>
      </c>
      <c r="F403" s="27">
        <v>4</v>
      </c>
      <c r="G403" s="26">
        <v>100</v>
      </c>
      <c r="H403" s="42">
        <v>1</v>
      </c>
      <c r="I403" s="27">
        <v>1</v>
      </c>
      <c r="J403" s="30">
        <v>100</v>
      </c>
      <c r="K403" s="30">
        <v>100</v>
      </c>
    </row>
    <row r="404" spans="1:11" ht="42.75" x14ac:dyDescent="0.3">
      <c r="A404" s="66" t="s">
        <v>107</v>
      </c>
      <c r="B404" s="28" t="s">
        <v>106</v>
      </c>
      <c r="C404" s="26" t="s">
        <v>8</v>
      </c>
      <c r="D404" s="26" t="s">
        <v>7</v>
      </c>
      <c r="E404" s="26" t="s">
        <v>6</v>
      </c>
      <c r="F404" s="27">
        <v>1424</v>
      </c>
      <c r="G404" s="26">
        <v>100</v>
      </c>
      <c r="H404" s="42">
        <v>356</v>
      </c>
      <c r="I404" s="27">
        <v>258</v>
      </c>
      <c r="J404" s="30">
        <v>72.471910112359552</v>
      </c>
      <c r="K404" s="30">
        <v>77.668539325842701</v>
      </c>
    </row>
    <row r="405" spans="1:11" ht="42.75" x14ac:dyDescent="0.3">
      <c r="A405" s="66" t="s">
        <v>105</v>
      </c>
      <c r="B405" s="28" t="s">
        <v>104</v>
      </c>
      <c r="C405" s="26" t="s">
        <v>8</v>
      </c>
      <c r="D405" s="26" t="s">
        <v>7</v>
      </c>
      <c r="E405" s="26" t="s">
        <v>6</v>
      </c>
      <c r="F405" s="27">
        <v>171</v>
      </c>
      <c r="G405" s="26">
        <v>100</v>
      </c>
      <c r="H405" s="42">
        <v>45</v>
      </c>
      <c r="I405" s="27">
        <v>48</v>
      </c>
      <c r="J405" s="30">
        <v>106.66666666666667</v>
      </c>
      <c r="K405" s="30">
        <v>127.48538011695906</v>
      </c>
    </row>
    <row r="406" spans="1:11" ht="42.75" x14ac:dyDescent="0.3">
      <c r="A406" s="66" t="s">
        <v>103</v>
      </c>
      <c r="B406" s="28" t="s">
        <v>102</v>
      </c>
      <c r="C406" s="26" t="s">
        <v>8</v>
      </c>
      <c r="D406" s="26" t="s">
        <v>7</v>
      </c>
      <c r="E406" s="26" t="s">
        <v>6</v>
      </c>
      <c r="F406" s="27">
        <v>1</v>
      </c>
      <c r="G406" s="26">
        <v>100</v>
      </c>
      <c r="H406" s="42">
        <v>0</v>
      </c>
      <c r="I406" s="27">
        <v>1</v>
      </c>
      <c r="J406" s="30">
        <v>0</v>
      </c>
      <c r="K406" s="30">
        <v>300</v>
      </c>
    </row>
    <row r="407" spans="1:11" ht="42.75" x14ac:dyDescent="0.3">
      <c r="A407" s="66" t="s">
        <v>101</v>
      </c>
      <c r="B407" s="28" t="s">
        <v>100</v>
      </c>
      <c r="C407" s="26" t="s">
        <v>8</v>
      </c>
      <c r="D407" s="26" t="s">
        <v>7</v>
      </c>
      <c r="E407" s="26" t="s">
        <v>6</v>
      </c>
      <c r="F407" s="27">
        <v>1</v>
      </c>
      <c r="G407" s="26">
        <v>100</v>
      </c>
      <c r="H407" s="42">
        <v>0</v>
      </c>
      <c r="I407" s="27">
        <v>2</v>
      </c>
      <c r="J407" s="30">
        <v>0</v>
      </c>
      <c r="K407" s="30">
        <v>500</v>
      </c>
    </row>
    <row r="408" spans="1:11" ht="114" x14ac:dyDescent="0.3">
      <c r="A408" s="66" t="s">
        <v>99</v>
      </c>
      <c r="B408" s="28" t="s">
        <v>98</v>
      </c>
      <c r="C408" s="26" t="s">
        <v>8</v>
      </c>
      <c r="D408" s="26" t="s">
        <v>7</v>
      </c>
      <c r="E408" s="26" t="s">
        <v>6</v>
      </c>
      <c r="F408" s="27">
        <v>183</v>
      </c>
      <c r="G408" s="26">
        <v>100</v>
      </c>
      <c r="H408" s="42">
        <v>48</v>
      </c>
      <c r="I408" s="27">
        <v>76</v>
      </c>
      <c r="J408" s="30">
        <v>158.33333333333331</v>
      </c>
      <c r="K408" s="30">
        <v>205.46448087431693</v>
      </c>
    </row>
    <row r="409" spans="1:11" ht="142.5" x14ac:dyDescent="0.3">
      <c r="A409" s="66" t="s">
        <v>97</v>
      </c>
      <c r="B409" s="28" t="s">
        <v>96</v>
      </c>
      <c r="C409" s="26" t="s">
        <v>8</v>
      </c>
      <c r="D409" s="26" t="s">
        <v>7</v>
      </c>
      <c r="E409" s="26" t="s">
        <v>6</v>
      </c>
      <c r="F409" s="27">
        <v>98</v>
      </c>
      <c r="G409" s="26">
        <v>100</v>
      </c>
      <c r="H409" s="42">
        <v>26</v>
      </c>
      <c r="I409" s="27">
        <v>450</v>
      </c>
      <c r="J409" s="30">
        <v>1730.7692307692307</v>
      </c>
      <c r="K409" s="30">
        <v>644.89795918367349</v>
      </c>
    </row>
    <row r="410" spans="1:11" ht="71.25" x14ac:dyDescent="0.3">
      <c r="A410" s="66" t="s">
        <v>95</v>
      </c>
      <c r="B410" s="28" t="s">
        <v>94</v>
      </c>
      <c r="C410" s="26" t="s">
        <v>8</v>
      </c>
      <c r="D410" s="26" t="s">
        <v>7</v>
      </c>
      <c r="E410" s="26" t="s">
        <v>6</v>
      </c>
      <c r="F410" s="27">
        <v>2</v>
      </c>
      <c r="G410" s="26">
        <v>100</v>
      </c>
      <c r="H410" s="42">
        <v>0</v>
      </c>
      <c r="I410" s="27">
        <v>4</v>
      </c>
      <c r="J410" s="30">
        <v>0</v>
      </c>
      <c r="K410" s="30">
        <v>550</v>
      </c>
    </row>
    <row r="411" spans="1:11" ht="42.75" x14ac:dyDescent="0.3">
      <c r="A411" s="66" t="s">
        <v>93</v>
      </c>
      <c r="B411" s="28" t="s">
        <v>92</v>
      </c>
      <c r="C411" s="26" t="s">
        <v>8</v>
      </c>
      <c r="D411" s="26" t="s">
        <v>7</v>
      </c>
      <c r="E411" s="26" t="s">
        <v>6</v>
      </c>
      <c r="F411" s="27">
        <v>200</v>
      </c>
      <c r="G411" s="26">
        <v>100</v>
      </c>
      <c r="H411" s="42">
        <v>50</v>
      </c>
      <c r="I411" s="27">
        <v>0</v>
      </c>
      <c r="J411" s="30">
        <v>0</v>
      </c>
      <c r="K411" s="30">
        <v>42</v>
      </c>
    </row>
    <row r="412" spans="1:11" ht="57" x14ac:dyDescent="0.3">
      <c r="A412" s="66" t="s">
        <v>91</v>
      </c>
      <c r="B412" s="28" t="s">
        <v>90</v>
      </c>
      <c r="C412" s="26" t="s">
        <v>8</v>
      </c>
      <c r="D412" s="26" t="s">
        <v>7</v>
      </c>
      <c r="E412" s="26" t="s">
        <v>6</v>
      </c>
      <c r="F412" s="27">
        <v>12</v>
      </c>
      <c r="G412" s="26">
        <v>100</v>
      </c>
      <c r="H412" s="42">
        <v>3</v>
      </c>
      <c r="I412" s="27">
        <v>0</v>
      </c>
      <c r="J412" s="30">
        <v>0</v>
      </c>
      <c r="K412" s="30">
        <v>0</v>
      </c>
    </row>
    <row r="413" spans="1:11" ht="42.75" x14ac:dyDescent="0.3">
      <c r="A413" s="66" t="s">
        <v>89</v>
      </c>
      <c r="B413" s="28" t="s">
        <v>88</v>
      </c>
      <c r="C413" s="26" t="s">
        <v>8</v>
      </c>
      <c r="D413" s="26" t="s">
        <v>7</v>
      </c>
      <c r="E413" s="26" t="s">
        <v>6</v>
      </c>
      <c r="F413" s="27">
        <v>15</v>
      </c>
      <c r="G413" s="26">
        <v>100</v>
      </c>
      <c r="H413" s="42">
        <v>3</v>
      </c>
      <c r="I413" s="27">
        <v>40</v>
      </c>
      <c r="J413" s="30">
        <v>1333.3333333333335</v>
      </c>
      <c r="K413" s="30">
        <v>620</v>
      </c>
    </row>
    <row r="414" spans="1:11" ht="42.75" x14ac:dyDescent="0.3">
      <c r="A414" s="66" t="s">
        <v>87</v>
      </c>
      <c r="B414" s="28" t="s">
        <v>86</v>
      </c>
      <c r="C414" s="26" t="s">
        <v>8</v>
      </c>
      <c r="D414" s="26" t="s">
        <v>7</v>
      </c>
      <c r="E414" s="26" t="s">
        <v>6</v>
      </c>
      <c r="F414" s="27">
        <v>24</v>
      </c>
      <c r="G414" s="26">
        <v>100</v>
      </c>
      <c r="H414" s="42">
        <v>6</v>
      </c>
      <c r="I414" s="27">
        <v>0</v>
      </c>
      <c r="J414" s="30">
        <v>0</v>
      </c>
      <c r="K414" s="30">
        <v>20.833333333333336</v>
      </c>
    </row>
    <row r="415" spans="1:11" ht="28.5" x14ac:dyDescent="0.3">
      <c r="A415" s="66" t="s">
        <v>85</v>
      </c>
      <c r="B415" s="28" t="s">
        <v>84</v>
      </c>
      <c r="C415" s="26" t="s">
        <v>8</v>
      </c>
      <c r="D415" s="26" t="s">
        <v>7</v>
      </c>
      <c r="E415" s="26" t="s">
        <v>6</v>
      </c>
      <c r="F415" s="27">
        <v>6</v>
      </c>
      <c r="G415" s="26">
        <v>100</v>
      </c>
      <c r="H415" s="42">
        <v>2</v>
      </c>
      <c r="I415" s="27">
        <v>0</v>
      </c>
      <c r="J415" s="30">
        <v>0</v>
      </c>
      <c r="K415" s="30">
        <v>100</v>
      </c>
    </row>
    <row r="416" spans="1:11" ht="57" x14ac:dyDescent="0.3">
      <c r="A416" s="66" t="s">
        <v>83</v>
      </c>
      <c r="B416" s="28" t="s">
        <v>82</v>
      </c>
      <c r="C416" s="26" t="s">
        <v>8</v>
      </c>
      <c r="D416" s="26" t="s">
        <v>7</v>
      </c>
      <c r="E416" s="26" t="s">
        <v>6</v>
      </c>
      <c r="F416" s="27">
        <v>1</v>
      </c>
      <c r="G416" s="26">
        <v>100</v>
      </c>
      <c r="H416" s="42">
        <v>0</v>
      </c>
      <c r="I416" s="27">
        <v>0</v>
      </c>
      <c r="J416" s="30">
        <v>0</v>
      </c>
      <c r="K416" s="30">
        <v>300</v>
      </c>
    </row>
    <row r="417" spans="1:11" ht="57" x14ac:dyDescent="0.3">
      <c r="A417" s="66" t="s">
        <v>81</v>
      </c>
      <c r="B417" s="28" t="s">
        <v>80</v>
      </c>
      <c r="C417" s="26" t="s">
        <v>8</v>
      </c>
      <c r="D417" s="26" t="s">
        <v>7</v>
      </c>
      <c r="E417" s="26" t="s">
        <v>6</v>
      </c>
      <c r="F417" s="27">
        <v>5</v>
      </c>
      <c r="G417" s="26">
        <v>100</v>
      </c>
      <c r="H417" s="42">
        <v>1</v>
      </c>
      <c r="I417" s="27">
        <v>1</v>
      </c>
      <c r="J417" s="30">
        <v>100</v>
      </c>
      <c r="K417" s="30">
        <v>380</v>
      </c>
    </row>
    <row r="418" spans="1:11" ht="57" x14ac:dyDescent="0.3">
      <c r="A418" s="66" t="s">
        <v>79</v>
      </c>
      <c r="B418" s="28" t="s">
        <v>78</v>
      </c>
      <c r="C418" s="26" t="s">
        <v>8</v>
      </c>
      <c r="D418" s="26" t="s">
        <v>7</v>
      </c>
      <c r="E418" s="26" t="s">
        <v>6</v>
      </c>
      <c r="F418" s="27">
        <v>3</v>
      </c>
      <c r="G418" s="26">
        <v>100</v>
      </c>
      <c r="H418" s="42">
        <v>0</v>
      </c>
      <c r="I418" s="27">
        <v>0</v>
      </c>
      <c r="J418" s="30">
        <v>0</v>
      </c>
      <c r="K418" s="30">
        <v>100</v>
      </c>
    </row>
    <row r="419" spans="1:11" ht="57" x14ac:dyDescent="0.3">
      <c r="A419" s="66" t="s">
        <v>77</v>
      </c>
      <c r="B419" s="28" t="s">
        <v>76</v>
      </c>
      <c r="C419" s="26" t="s">
        <v>8</v>
      </c>
      <c r="D419" s="26" t="s">
        <v>7</v>
      </c>
      <c r="E419" s="26" t="s">
        <v>6</v>
      </c>
      <c r="F419" s="27">
        <v>1</v>
      </c>
      <c r="G419" s="26">
        <v>100</v>
      </c>
      <c r="H419" s="42">
        <v>0</v>
      </c>
      <c r="I419" s="27">
        <v>0</v>
      </c>
      <c r="J419" s="30">
        <v>0</v>
      </c>
      <c r="K419" s="30">
        <v>100</v>
      </c>
    </row>
    <row r="420" spans="1:11" ht="57" x14ac:dyDescent="0.3">
      <c r="A420" s="66" t="s">
        <v>75</v>
      </c>
      <c r="B420" s="28" t="s">
        <v>74</v>
      </c>
      <c r="C420" s="26" t="s">
        <v>8</v>
      </c>
      <c r="D420" s="26" t="s">
        <v>7</v>
      </c>
      <c r="E420" s="26" t="s">
        <v>6</v>
      </c>
      <c r="F420" s="27">
        <v>25</v>
      </c>
      <c r="G420" s="26">
        <v>100</v>
      </c>
      <c r="H420" s="42">
        <v>7</v>
      </c>
      <c r="I420" s="27">
        <v>10</v>
      </c>
      <c r="J420" s="30">
        <v>142.85714285714286</v>
      </c>
      <c r="K420" s="30">
        <v>104</v>
      </c>
    </row>
    <row r="421" spans="1:11" ht="42.75" x14ac:dyDescent="0.3">
      <c r="A421" s="66" t="s">
        <v>73</v>
      </c>
      <c r="B421" s="28" t="s">
        <v>72</v>
      </c>
      <c r="C421" s="26" t="s">
        <v>8</v>
      </c>
      <c r="D421" s="26" t="s">
        <v>7</v>
      </c>
      <c r="E421" s="26" t="s">
        <v>6</v>
      </c>
      <c r="F421" s="27">
        <v>20</v>
      </c>
      <c r="G421" s="26">
        <v>100</v>
      </c>
      <c r="H421" s="42">
        <v>5</v>
      </c>
      <c r="I421" s="27">
        <v>0</v>
      </c>
      <c r="J421" s="30">
        <v>0</v>
      </c>
      <c r="K421" s="30">
        <v>10</v>
      </c>
    </row>
    <row r="422" spans="1:11" ht="71.25" x14ac:dyDescent="0.3">
      <c r="A422" s="66" t="s">
        <v>71</v>
      </c>
      <c r="B422" s="28" t="s">
        <v>70</v>
      </c>
      <c r="C422" s="26" t="s">
        <v>8</v>
      </c>
      <c r="D422" s="26" t="s">
        <v>7</v>
      </c>
      <c r="E422" s="26" t="s">
        <v>6</v>
      </c>
      <c r="F422" s="27">
        <v>7</v>
      </c>
      <c r="G422" s="26">
        <v>100</v>
      </c>
      <c r="H422" s="42">
        <v>4</v>
      </c>
      <c r="I422" s="27">
        <v>2</v>
      </c>
      <c r="J422" s="30">
        <v>50</v>
      </c>
      <c r="K422" s="30">
        <v>57.142857142857139</v>
      </c>
    </row>
    <row r="423" spans="1:11" ht="42.75" x14ac:dyDescent="0.3">
      <c r="A423" s="66" t="s">
        <v>69</v>
      </c>
      <c r="B423" s="28" t="s">
        <v>68</v>
      </c>
      <c r="C423" s="26" t="s">
        <v>8</v>
      </c>
      <c r="D423" s="26" t="s">
        <v>7</v>
      </c>
      <c r="E423" s="26" t="s">
        <v>6</v>
      </c>
      <c r="F423" s="27">
        <v>24</v>
      </c>
      <c r="G423" s="26">
        <v>100</v>
      </c>
      <c r="H423" s="42">
        <v>6</v>
      </c>
      <c r="I423" s="27">
        <v>8</v>
      </c>
      <c r="J423" s="30">
        <v>133.33333333333331</v>
      </c>
      <c r="K423" s="30">
        <v>125</v>
      </c>
    </row>
    <row r="424" spans="1:11" ht="57" x14ac:dyDescent="0.3">
      <c r="A424" s="66" t="s">
        <v>67</v>
      </c>
      <c r="B424" s="28" t="s">
        <v>66</v>
      </c>
      <c r="C424" s="26" t="s">
        <v>8</v>
      </c>
      <c r="D424" s="26" t="s">
        <v>7</v>
      </c>
      <c r="E424" s="26" t="s">
        <v>6</v>
      </c>
      <c r="F424" s="27">
        <v>2</v>
      </c>
      <c r="G424" s="26">
        <v>100</v>
      </c>
      <c r="H424" s="42">
        <v>0</v>
      </c>
      <c r="I424" s="27">
        <v>0</v>
      </c>
      <c r="J424" s="30">
        <v>0</v>
      </c>
      <c r="K424" s="30">
        <v>0</v>
      </c>
    </row>
    <row r="425" spans="1:11" ht="57" x14ac:dyDescent="0.3">
      <c r="A425" s="66" t="s">
        <v>65</v>
      </c>
      <c r="B425" s="28" t="s">
        <v>64</v>
      </c>
      <c r="C425" s="26" t="s">
        <v>8</v>
      </c>
      <c r="D425" s="26" t="s">
        <v>7</v>
      </c>
      <c r="E425" s="26" t="s">
        <v>6</v>
      </c>
      <c r="F425" s="27">
        <v>6</v>
      </c>
      <c r="G425" s="26">
        <v>100</v>
      </c>
      <c r="H425" s="42">
        <v>2</v>
      </c>
      <c r="I425" s="27">
        <v>3</v>
      </c>
      <c r="J425" s="30">
        <v>150</v>
      </c>
      <c r="K425" s="30">
        <v>100</v>
      </c>
    </row>
    <row r="426" spans="1:11" ht="42.75" x14ac:dyDescent="0.3">
      <c r="A426" s="66" t="s">
        <v>63</v>
      </c>
      <c r="B426" s="28" t="s">
        <v>62</v>
      </c>
      <c r="C426" s="26" t="s">
        <v>8</v>
      </c>
      <c r="D426" s="26" t="s">
        <v>7</v>
      </c>
      <c r="E426" s="26" t="s">
        <v>6</v>
      </c>
      <c r="F426" s="27">
        <v>1</v>
      </c>
      <c r="G426" s="26">
        <v>100</v>
      </c>
      <c r="H426" s="42">
        <v>0</v>
      </c>
      <c r="I426" s="27">
        <v>0</v>
      </c>
      <c r="J426" s="30">
        <v>0</v>
      </c>
      <c r="K426" s="30">
        <v>0</v>
      </c>
    </row>
    <row r="427" spans="1:11" ht="57" x14ac:dyDescent="0.3">
      <c r="A427" s="66" t="s">
        <v>61</v>
      </c>
      <c r="B427" s="32" t="s">
        <v>60</v>
      </c>
      <c r="C427" s="26" t="s">
        <v>8</v>
      </c>
      <c r="D427" s="26" t="s">
        <v>7</v>
      </c>
      <c r="E427" s="26" t="s">
        <v>6</v>
      </c>
      <c r="F427" s="27">
        <v>6</v>
      </c>
      <c r="G427" s="26">
        <v>100</v>
      </c>
      <c r="H427" s="42">
        <v>0</v>
      </c>
      <c r="I427" s="27">
        <v>1</v>
      </c>
      <c r="J427" s="30">
        <v>0</v>
      </c>
      <c r="K427" s="30">
        <v>66.666666666666657</v>
      </c>
    </row>
    <row r="428" spans="1:11" ht="57" x14ac:dyDescent="0.3">
      <c r="A428" s="66" t="s">
        <v>59</v>
      </c>
      <c r="B428" s="32" t="s">
        <v>55</v>
      </c>
      <c r="C428" s="26" t="s">
        <v>8</v>
      </c>
      <c r="D428" s="26" t="s">
        <v>7</v>
      </c>
      <c r="E428" s="26" t="s">
        <v>6</v>
      </c>
      <c r="F428" s="27">
        <v>6</v>
      </c>
      <c r="G428" s="26">
        <v>100</v>
      </c>
      <c r="H428" s="42">
        <v>2</v>
      </c>
      <c r="I428" s="27">
        <v>0</v>
      </c>
      <c r="J428" s="30">
        <v>0</v>
      </c>
      <c r="K428" s="30">
        <v>33.333333333333329</v>
      </c>
    </row>
    <row r="429" spans="1:11" ht="57" x14ac:dyDescent="0.3">
      <c r="A429" s="66" t="s">
        <v>58</v>
      </c>
      <c r="B429" s="32" t="s">
        <v>57</v>
      </c>
      <c r="C429" s="26" t="s">
        <v>8</v>
      </c>
      <c r="D429" s="26" t="s">
        <v>7</v>
      </c>
      <c r="E429" s="26" t="s">
        <v>6</v>
      </c>
      <c r="F429" s="27">
        <v>2</v>
      </c>
      <c r="G429" s="26">
        <v>100</v>
      </c>
      <c r="H429" s="42">
        <v>1</v>
      </c>
      <c r="I429" s="27">
        <v>0</v>
      </c>
      <c r="J429" s="30">
        <v>0</v>
      </c>
      <c r="K429" s="30">
        <v>100</v>
      </c>
    </row>
    <row r="430" spans="1:11" ht="57" x14ac:dyDescent="0.3">
      <c r="A430" s="66" t="s">
        <v>56</v>
      </c>
      <c r="B430" s="32" t="s">
        <v>55</v>
      </c>
      <c r="C430" s="26" t="s">
        <v>8</v>
      </c>
      <c r="D430" s="26" t="s">
        <v>7</v>
      </c>
      <c r="E430" s="26" t="s">
        <v>6</v>
      </c>
      <c r="F430" s="27">
        <v>1</v>
      </c>
      <c r="G430" s="26">
        <v>100</v>
      </c>
      <c r="H430" s="42">
        <v>0</v>
      </c>
      <c r="I430" s="27">
        <v>0</v>
      </c>
      <c r="J430" s="30">
        <v>0</v>
      </c>
      <c r="K430" s="30">
        <v>200</v>
      </c>
    </row>
    <row r="431" spans="1:11" ht="57" x14ac:dyDescent="0.3">
      <c r="A431" s="66" t="s">
        <v>54</v>
      </c>
      <c r="B431" s="28" t="s">
        <v>53</v>
      </c>
      <c r="C431" s="26" t="s">
        <v>8</v>
      </c>
      <c r="D431" s="26" t="s">
        <v>7</v>
      </c>
      <c r="E431" s="26" t="s">
        <v>6</v>
      </c>
      <c r="F431" s="27">
        <v>25</v>
      </c>
      <c r="G431" s="26">
        <v>100</v>
      </c>
      <c r="H431" s="42">
        <v>6</v>
      </c>
      <c r="I431" s="27">
        <v>6</v>
      </c>
      <c r="J431" s="30">
        <v>100</v>
      </c>
      <c r="K431" s="30">
        <v>104</v>
      </c>
    </row>
    <row r="432" spans="1:11" ht="71.25" x14ac:dyDescent="0.3">
      <c r="A432" s="66" t="s">
        <v>52</v>
      </c>
      <c r="B432" s="28" t="s">
        <v>51</v>
      </c>
      <c r="C432" s="26" t="s">
        <v>8</v>
      </c>
      <c r="D432" s="26" t="s">
        <v>7</v>
      </c>
      <c r="E432" s="26" t="s">
        <v>6</v>
      </c>
      <c r="F432" s="27">
        <v>20</v>
      </c>
      <c r="G432" s="26">
        <v>100</v>
      </c>
      <c r="H432" s="42">
        <v>6</v>
      </c>
      <c r="I432" s="27">
        <v>5</v>
      </c>
      <c r="J432" s="30">
        <v>83.333333333333343</v>
      </c>
      <c r="K432" s="30">
        <v>90</v>
      </c>
    </row>
    <row r="433" spans="1:11" ht="71.25" x14ac:dyDescent="0.3">
      <c r="A433" s="66" t="s">
        <v>50</v>
      </c>
      <c r="B433" s="28" t="s">
        <v>49</v>
      </c>
      <c r="C433" s="26" t="s">
        <v>8</v>
      </c>
      <c r="D433" s="26" t="s">
        <v>7</v>
      </c>
      <c r="E433" s="26" t="s">
        <v>6</v>
      </c>
      <c r="F433" s="27">
        <v>3</v>
      </c>
      <c r="G433" s="26">
        <v>100</v>
      </c>
      <c r="H433" s="42">
        <v>1</v>
      </c>
      <c r="I433" s="27">
        <v>1</v>
      </c>
      <c r="J433" s="30">
        <v>100</v>
      </c>
      <c r="K433" s="30">
        <v>166.66666666666669</v>
      </c>
    </row>
    <row r="434" spans="1:11" ht="71.25" x14ac:dyDescent="0.3">
      <c r="A434" s="66" t="s">
        <v>48</v>
      </c>
      <c r="B434" s="28" t="s">
        <v>47</v>
      </c>
      <c r="C434" s="26" t="s">
        <v>8</v>
      </c>
      <c r="D434" s="26" t="s">
        <v>7</v>
      </c>
      <c r="E434" s="26" t="s">
        <v>6</v>
      </c>
      <c r="F434" s="27">
        <v>21</v>
      </c>
      <c r="G434" s="26">
        <v>100</v>
      </c>
      <c r="H434" s="42">
        <v>5</v>
      </c>
      <c r="I434" s="27">
        <v>7</v>
      </c>
      <c r="J434" s="30">
        <v>140</v>
      </c>
      <c r="K434" s="30">
        <v>142.85714285714286</v>
      </c>
    </row>
    <row r="435" spans="1:11" ht="28.5" x14ac:dyDescent="0.3">
      <c r="A435" s="66" t="s">
        <v>46</v>
      </c>
      <c r="B435" s="28" t="s">
        <v>45</v>
      </c>
      <c r="C435" s="26" t="s">
        <v>8</v>
      </c>
      <c r="D435" s="26" t="s">
        <v>7</v>
      </c>
      <c r="E435" s="26" t="s">
        <v>6</v>
      </c>
      <c r="F435" s="27">
        <v>4</v>
      </c>
      <c r="G435" s="26">
        <v>100</v>
      </c>
      <c r="H435" s="42">
        <v>1</v>
      </c>
      <c r="I435" s="27">
        <v>3</v>
      </c>
      <c r="J435" s="30">
        <v>300</v>
      </c>
      <c r="K435" s="30">
        <v>175</v>
      </c>
    </row>
    <row r="436" spans="1:11" ht="57" x14ac:dyDescent="0.3">
      <c r="A436" s="66" t="s">
        <v>44</v>
      </c>
      <c r="B436" s="28" t="s">
        <v>43</v>
      </c>
      <c r="C436" s="26" t="s">
        <v>8</v>
      </c>
      <c r="D436" s="26" t="s">
        <v>7</v>
      </c>
      <c r="E436" s="26" t="s">
        <v>6</v>
      </c>
      <c r="F436" s="27">
        <v>10</v>
      </c>
      <c r="G436" s="26">
        <v>100</v>
      </c>
      <c r="H436" s="42">
        <v>4</v>
      </c>
      <c r="I436" s="27">
        <v>3</v>
      </c>
      <c r="J436" s="30">
        <v>75</v>
      </c>
      <c r="K436" s="30">
        <v>120</v>
      </c>
    </row>
    <row r="437" spans="1:11" ht="57" x14ac:dyDescent="0.3">
      <c r="A437" s="64" t="s">
        <v>42</v>
      </c>
      <c r="B437" s="26" t="s">
        <v>41</v>
      </c>
      <c r="C437" s="26" t="s">
        <v>24</v>
      </c>
      <c r="D437" s="26" t="s">
        <v>23</v>
      </c>
      <c r="E437" s="26" t="s">
        <v>6</v>
      </c>
      <c r="F437" s="33">
        <v>900</v>
      </c>
      <c r="G437" s="26">
        <v>100</v>
      </c>
      <c r="H437" s="28">
        <f>SUM(H441)</f>
        <v>318</v>
      </c>
      <c r="I437" s="33">
        <v>306</v>
      </c>
      <c r="J437" s="30">
        <v>96.226415094339629</v>
      </c>
      <c r="K437" s="31">
        <v>91.888888888888886</v>
      </c>
    </row>
    <row r="438" spans="1:11" ht="57" x14ac:dyDescent="0.3">
      <c r="A438" s="64" t="s">
        <v>40</v>
      </c>
      <c r="B438" s="26" t="s">
        <v>39</v>
      </c>
      <c r="C438" s="26" t="s">
        <v>24</v>
      </c>
      <c r="D438" s="26" t="s">
        <v>23</v>
      </c>
      <c r="E438" s="26" t="s">
        <v>6</v>
      </c>
      <c r="F438" s="33">
        <v>200</v>
      </c>
      <c r="G438" s="26">
        <v>100</v>
      </c>
      <c r="H438" s="28">
        <f>SUM(H442)</f>
        <v>50</v>
      </c>
      <c r="I438" s="33">
        <v>49</v>
      </c>
      <c r="J438" s="30">
        <v>98</v>
      </c>
      <c r="K438" s="31">
        <v>90.5</v>
      </c>
    </row>
    <row r="439" spans="1:11" ht="85.5" x14ac:dyDescent="0.3">
      <c r="A439" s="64" t="s">
        <v>38</v>
      </c>
      <c r="B439" s="26" t="s">
        <v>37</v>
      </c>
      <c r="C439" s="26" t="s">
        <v>8</v>
      </c>
      <c r="D439" s="26" t="s">
        <v>7</v>
      </c>
      <c r="E439" s="26" t="s">
        <v>6</v>
      </c>
      <c r="F439" s="33">
        <f>SUM(F440+F441+F442+F443)</f>
        <v>3118</v>
      </c>
      <c r="G439" s="26">
        <v>100</v>
      </c>
      <c r="H439" s="32">
        <f>SUM(H440:H443)</f>
        <v>1108</v>
      </c>
      <c r="I439" s="29">
        <v>1077</v>
      </c>
      <c r="J439" s="30">
        <v>97.202166064981952</v>
      </c>
      <c r="K439" s="31">
        <v>93.040410519563821</v>
      </c>
    </row>
    <row r="440" spans="1:11" ht="57" x14ac:dyDescent="0.3">
      <c r="A440" s="64" t="s">
        <v>36</v>
      </c>
      <c r="B440" s="26" t="s">
        <v>35</v>
      </c>
      <c r="C440" s="26" t="s">
        <v>8</v>
      </c>
      <c r="D440" s="26" t="s">
        <v>7</v>
      </c>
      <c r="E440" s="26" t="s">
        <v>6</v>
      </c>
      <c r="F440" s="27">
        <v>1100</v>
      </c>
      <c r="G440" s="26">
        <v>100</v>
      </c>
      <c r="H440" s="32">
        <v>495</v>
      </c>
      <c r="I440" s="29">
        <v>480</v>
      </c>
      <c r="J440" s="30">
        <v>96.969696969696969</v>
      </c>
      <c r="K440" s="31">
        <v>93.27272727272728</v>
      </c>
    </row>
    <row r="441" spans="1:11" ht="85.5" x14ac:dyDescent="0.3">
      <c r="A441" s="64" t="s">
        <v>34</v>
      </c>
      <c r="B441" s="26" t="s">
        <v>33</v>
      </c>
      <c r="C441" s="26" t="s">
        <v>8</v>
      </c>
      <c r="D441" s="26" t="s">
        <v>7</v>
      </c>
      <c r="E441" s="26" t="s">
        <v>6</v>
      </c>
      <c r="F441" s="33">
        <v>900</v>
      </c>
      <c r="G441" s="26">
        <v>100</v>
      </c>
      <c r="H441" s="32">
        <v>318</v>
      </c>
      <c r="I441" s="29">
        <v>306</v>
      </c>
      <c r="J441" s="30">
        <v>96.226415094339629</v>
      </c>
      <c r="K441" s="31">
        <v>91.888888888888886</v>
      </c>
    </row>
    <row r="442" spans="1:11" ht="99.75" x14ac:dyDescent="0.3">
      <c r="A442" s="64" t="s">
        <v>32</v>
      </c>
      <c r="B442" s="26" t="s">
        <v>31</v>
      </c>
      <c r="C442" s="26" t="s">
        <v>8</v>
      </c>
      <c r="D442" s="26" t="s">
        <v>7</v>
      </c>
      <c r="E442" s="26" t="s">
        <v>6</v>
      </c>
      <c r="F442" s="33">
        <v>200</v>
      </c>
      <c r="G442" s="26">
        <v>100</v>
      </c>
      <c r="H442" s="32">
        <v>50</v>
      </c>
      <c r="I442" s="29">
        <v>49</v>
      </c>
      <c r="J442" s="30">
        <v>98</v>
      </c>
      <c r="K442" s="31">
        <v>90.5</v>
      </c>
    </row>
    <row r="443" spans="1:11" ht="71.25" x14ac:dyDescent="0.3">
      <c r="A443" s="64" t="s">
        <v>30</v>
      </c>
      <c r="B443" s="26" t="s">
        <v>29</v>
      </c>
      <c r="C443" s="26" t="s">
        <v>8</v>
      </c>
      <c r="D443" s="26" t="s">
        <v>7</v>
      </c>
      <c r="E443" s="26" t="s">
        <v>6</v>
      </c>
      <c r="F443" s="33">
        <v>918</v>
      </c>
      <c r="G443" s="26">
        <v>100</v>
      </c>
      <c r="H443" s="32">
        <v>245</v>
      </c>
      <c r="I443" s="29">
        <v>242</v>
      </c>
      <c r="J443" s="30">
        <v>98.775510204081627</v>
      </c>
      <c r="K443" s="31">
        <v>94.444444444444443</v>
      </c>
    </row>
    <row r="444" spans="1:11" ht="42.75" x14ac:dyDescent="0.3">
      <c r="A444" s="64" t="s">
        <v>28</v>
      </c>
      <c r="B444" s="26" t="s">
        <v>27</v>
      </c>
      <c r="C444" s="26" t="s">
        <v>24</v>
      </c>
      <c r="D444" s="26" t="s">
        <v>23</v>
      </c>
      <c r="E444" s="26" t="s">
        <v>6</v>
      </c>
      <c r="F444" s="33">
        <v>1259</v>
      </c>
      <c r="G444" s="26">
        <v>100</v>
      </c>
      <c r="H444" s="28">
        <f>SUM(H447:H452)</f>
        <v>216</v>
      </c>
      <c r="I444" s="33">
        <v>313</v>
      </c>
      <c r="J444" s="30">
        <v>144.90740740740742</v>
      </c>
      <c r="K444" s="30">
        <v>125.09928514694202</v>
      </c>
    </row>
    <row r="445" spans="1:11" ht="42.75" x14ac:dyDescent="0.3">
      <c r="A445" s="64" t="s">
        <v>26</v>
      </c>
      <c r="B445" s="26" t="s">
        <v>25</v>
      </c>
      <c r="C445" s="26" t="s">
        <v>24</v>
      </c>
      <c r="D445" s="26" t="s">
        <v>23</v>
      </c>
      <c r="E445" s="26" t="s">
        <v>6</v>
      </c>
      <c r="F445" s="33">
        <v>639</v>
      </c>
      <c r="G445" s="26">
        <v>100</v>
      </c>
      <c r="H445" s="28">
        <f>SUM(H447:H448)</f>
        <v>139</v>
      </c>
      <c r="I445" s="33">
        <v>112</v>
      </c>
      <c r="J445" s="30">
        <v>80.57553956834532</v>
      </c>
      <c r="K445" s="30">
        <v>113.92801251956182</v>
      </c>
    </row>
    <row r="446" spans="1:11" ht="42.75" x14ac:dyDescent="0.3">
      <c r="A446" s="64" t="s">
        <v>22</v>
      </c>
      <c r="B446" s="26" t="s">
        <v>21</v>
      </c>
      <c r="C446" s="26" t="s">
        <v>8</v>
      </c>
      <c r="D446" s="26" t="s">
        <v>7</v>
      </c>
      <c r="E446" s="26" t="s">
        <v>6</v>
      </c>
      <c r="F446" s="33">
        <v>1259</v>
      </c>
      <c r="G446" s="26">
        <v>100</v>
      </c>
      <c r="H446" s="28">
        <f>SUM(H447:H452)</f>
        <v>216</v>
      </c>
      <c r="I446" s="33">
        <v>313</v>
      </c>
      <c r="J446" s="30">
        <v>144.90740740740742</v>
      </c>
      <c r="K446" s="30">
        <v>125.09928514694202</v>
      </c>
    </row>
    <row r="447" spans="1:11" ht="57" x14ac:dyDescent="0.3">
      <c r="A447" s="64" t="s">
        <v>20</v>
      </c>
      <c r="B447" s="26" t="s">
        <v>19</v>
      </c>
      <c r="C447" s="26" t="s">
        <v>8</v>
      </c>
      <c r="D447" s="26" t="s">
        <v>7</v>
      </c>
      <c r="E447" s="26" t="s">
        <v>6</v>
      </c>
      <c r="F447" s="32">
        <v>400</v>
      </c>
      <c r="G447" s="26">
        <v>100</v>
      </c>
      <c r="H447" s="32">
        <v>106</v>
      </c>
      <c r="I447" s="29">
        <v>85</v>
      </c>
      <c r="J447" s="30">
        <v>80.188679245283026</v>
      </c>
      <c r="K447" s="30">
        <v>119</v>
      </c>
    </row>
    <row r="448" spans="1:11" ht="99.75" x14ac:dyDescent="0.3">
      <c r="A448" s="64" t="s">
        <v>18</v>
      </c>
      <c r="B448" s="26" t="s">
        <v>17</v>
      </c>
      <c r="C448" s="26" t="s">
        <v>8</v>
      </c>
      <c r="D448" s="26" t="s">
        <v>7</v>
      </c>
      <c r="E448" s="26" t="s">
        <v>6</v>
      </c>
      <c r="F448" s="32">
        <v>239</v>
      </c>
      <c r="G448" s="26">
        <v>100</v>
      </c>
      <c r="H448" s="32">
        <v>33</v>
      </c>
      <c r="I448" s="29">
        <v>27</v>
      </c>
      <c r="J448" s="30">
        <v>81.818181818181827</v>
      </c>
      <c r="K448" s="30">
        <v>105.43933054393307</v>
      </c>
    </row>
    <row r="449" spans="1:11" ht="28.5" x14ac:dyDescent="0.3">
      <c r="A449" s="64" t="s">
        <v>16</v>
      </c>
      <c r="B449" s="26" t="s">
        <v>15</v>
      </c>
      <c r="C449" s="26" t="s">
        <v>8</v>
      </c>
      <c r="D449" s="26" t="s">
        <v>7</v>
      </c>
      <c r="E449" s="26" t="s">
        <v>6</v>
      </c>
      <c r="F449" s="32">
        <v>70</v>
      </c>
      <c r="G449" s="26">
        <v>100</v>
      </c>
      <c r="H449" s="32">
        <v>13</v>
      </c>
      <c r="I449" s="29">
        <v>10</v>
      </c>
      <c r="J449" s="30">
        <v>76.923076923076934</v>
      </c>
      <c r="K449" s="30">
        <v>127.14285714285714</v>
      </c>
    </row>
    <row r="450" spans="1:11" ht="42.75" x14ac:dyDescent="0.3">
      <c r="A450" s="64" t="s">
        <v>14</v>
      </c>
      <c r="B450" s="26" t="s">
        <v>13</v>
      </c>
      <c r="C450" s="26" t="s">
        <v>8</v>
      </c>
      <c r="D450" s="26" t="s">
        <v>7</v>
      </c>
      <c r="E450" s="26" t="s">
        <v>6</v>
      </c>
      <c r="F450" s="32">
        <v>70</v>
      </c>
      <c r="G450" s="26">
        <v>100</v>
      </c>
      <c r="H450" s="32">
        <v>7</v>
      </c>
      <c r="I450" s="29">
        <v>6</v>
      </c>
      <c r="J450" s="30">
        <v>85.714285714285708</v>
      </c>
      <c r="K450" s="30">
        <v>121.42857142857142</v>
      </c>
    </row>
    <row r="451" spans="1:11" ht="42.75" x14ac:dyDescent="0.3">
      <c r="A451" s="64" t="s">
        <v>12</v>
      </c>
      <c r="B451" s="26" t="s">
        <v>11</v>
      </c>
      <c r="C451" s="26" t="s">
        <v>8</v>
      </c>
      <c r="D451" s="26" t="s">
        <v>7</v>
      </c>
      <c r="E451" s="26" t="s">
        <v>6</v>
      </c>
      <c r="F451" s="32">
        <v>30</v>
      </c>
      <c r="G451" s="26">
        <v>100</v>
      </c>
      <c r="H451" s="32">
        <v>2</v>
      </c>
      <c r="I451" s="29">
        <v>4</v>
      </c>
      <c r="J451" s="30">
        <v>200</v>
      </c>
      <c r="K451" s="30">
        <v>133.33333333333331</v>
      </c>
    </row>
    <row r="452" spans="1:11" ht="42.75" x14ac:dyDescent="0.3">
      <c r="A452" s="64" t="s">
        <v>10</v>
      </c>
      <c r="B452" s="26" t="s">
        <v>9</v>
      </c>
      <c r="C452" s="26" t="s">
        <v>8</v>
      </c>
      <c r="D452" s="26" t="s">
        <v>7</v>
      </c>
      <c r="E452" s="26" t="s">
        <v>6</v>
      </c>
      <c r="F452" s="32">
        <v>450</v>
      </c>
      <c r="G452" s="26">
        <v>100</v>
      </c>
      <c r="H452" s="32">
        <v>55</v>
      </c>
      <c r="I452" s="29">
        <v>181</v>
      </c>
      <c r="J452" s="30">
        <v>329.09090909090912</v>
      </c>
      <c r="K452" s="30">
        <v>140.66666666666669</v>
      </c>
    </row>
    <row r="458" spans="1:11" ht="16.5" x14ac:dyDescent="0.3">
      <c r="A458" s="13" t="s">
        <v>5</v>
      </c>
      <c r="B458" s="12"/>
      <c r="C458"/>
      <c r="D458"/>
      <c r="E458"/>
      <c r="F458" s="11" t="s">
        <v>4</v>
      </c>
      <c r="G458" s="11"/>
      <c r="H458" s="11"/>
      <c r="I458" s="11"/>
      <c r="J458" s="11"/>
      <c r="K458" s="11"/>
    </row>
    <row r="459" spans="1:11" ht="18.75" x14ac:dyDescent="0.3">
      <c r="A459" s="10" t="s">
        <v>3</v>
      </c>
      <c r="B459" s="9"/>
      <c r="C459"/>
      <c r="D459"/>
      <c r="E459"/>
      <c r="F459" s="8" t="s">
        <v>2</v>
      </c>
      <c r="G459" s="8"/>
      <c r="H459" s="8"/>
      <c r="I459" s="8"/>
      <c r="J459" s="8"/>
      <c r="K459" s="8"/>
    </row>
    <row r="460" spans="1:11" ht="15.75" x14ac:dyDescent="0.3">
      <c r="A460"/>
      <c r="B460"/>
      <c r="C460"/>
      <c r="D460"/>
      <c r="E460"/>
      <c r="F460"/>
      <c r="G460" s="7"/>
      <c r="H460"/>
      <c r="I460" s="6"/>
      <c r="J460"/>
      <c r="K460"/>
    </row>
    <row r="461" spans="1:11" ht="15.75" x14ac:dyDescent="0.3">
      <c r="A461"/>
      <c r="B461"/>
      <c r="C461"/>
      <c r="D461"/>
      <c r="E461"/>
      <c r="F461"/>
      <c r="G461" s="7"/>
      <c r="H461"/>
      <c r="I461" s="6"/>
      <c r="J461"/>
      <c r="K461"/>
    </row>
    <row r="462" spans="1:11" ht="15.75" x14ac:dyDescent="0.3">
      <c r="A462"/>
      <c r="B462"/>
      <c r="C462"/>
      <c r="D462"/>
      <c r="E462"/>
      <c r="F462"/>
      <c r="G462" s="7"/>
      <c r="H462"/>
      <c r="I462" s="6"/>
      <c r="J462"/>
      <c r="K462"/>
    </row>
    <row r="464" spans="1:11" ht="18.75" x14ac:dyDescent="0.3">
      <c r="A464"/>
      <c r="B464"/>
      <c r="C464" s="5" t="s">
        <v>1</v>
      </c>
      <c r="D464" s="4"/>
      <c r="E464" s="4"/>
      <c r="F464" s="4"/>
      <c r="G464"/>
      <c r="H464"/>
      <c r="I464"/>
      <c r="J464"/>
      <c r="K464"/>
    </row>
    <row r="465" spans="1:11" ht="18.75" x14ac:dyDescent="0.3">
      <c r="A465"/>
      <c r="B465"/>
      <c r="C465" s="5" t="s">
        <v>0</v>
      </c>
      <c r="D465" s="4"/>
      <c r="E465" s="4"/>
      <c r="F465" s="4"/>
      <c r="G465"/>
      <c r="H465"/>
      <c r="I465"/>
      <c r="J465"/>
      <c r="K465"/>
    </row>
  </sheetData>
  <mergeCells count="17">
    <mergeCell ref="F4:G4"/>
    <mergeCell ref="H4:K4"/>
    <mergeCell ref="F5:F6"/>
    <mergeCell ref="G5:G6"/>
    <mergeCell ref="H5:H6"/>
    <mergeCell ref="I5:I6"/>
    <mergeCell ref="J5:K5"/>
    <mergeCell ref="F458:K458"/>
    <mergeCell ref="F459:K459"/>
    <mergeCell ref="A1:K1"/>
    <mergeCell ref="A2:K2"/>
    <mergeCell ref="J3:K3"/>
    <mergeCell ref="A4:A6"/>
    <mergeCell ref="B4:B6"/>
    <mergeCell ref="C4:C6"/>
    <mergeCell ref="D4:D6"/>
    <mergeCell ref="E4:E6"/>
  </mergeCells>
  <printOptions horizontalCentered="1"/>
  <pageMargins left="0.51181102362204722" right="0.51181102362204722" top="0.35433070866141736" bottom="0.35433070866141736" header="0.31496062992125984" footer="0.31496062992125984"/>
  <pageSetup scale="6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CUARTO TRIMESTRE</vt:lpstr>
      <vt:lpstr>'CUARTO TRIMESTRE'!Títulos_a_imprimir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Castañeda</dc:creator>
  <cp:lastModifiedBy>Jesus Castañeda</cp:lastModifiedBy>
  <cp:lastPrinted>2026-01-23T22:45:17Z</cp:lastPrinted>
  <dcterms:created xsi:type="dcterms:W3CDTF">2026-01-23T22:38:06Z</dcterms:created>
  <dcterms:modified xsi:type="dcterms:W3CDTF">2026-01-23T22:45:56Z</dcterms:modified>
</cp:coreProperties>
</file>